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drawings/drawing1.xml" ContentType="application/vnd.openxmlformats-officedocument.drawing+xml"/>
  <Override PartName="/xl/drawings/charts/chart1.xml" ContentType="application/vnd.openxmlformats-officedocument.drawingml.chart+xml"/>
  <Override PartName="/xl/worksheets/sheet6.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7.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d605bf90cf29465f" /></Relationships>
</file>

<file path=xl/workbook.xml><?xml version="1.0" encoding="utf-8"?>
<x:workbook xmlns:x="http://schemas.openxmlformats.org/spreadsheetml/2006/main">
  <x:sheets>
    <x:sheet xmlns:r="http://schemas.openxmlformats.org/officeDocument/2006/relationships" name="Start Here" sheetId="1" r:id="R3448e7c31c50433d"/>
    <x:sheet xmlns:r="http://schemas.openxmlformats.org/officeDocument/2006/relationships" name="Setup" sheetId="2" r:id="R2e74ac704c2d414d"/>
    <x:sheet xmlns:r="http://schemas.openxmlformats.org/officeDocument/2006/relationships" name="Prompt Library" sheetId="3" r:id="Ree52682870a74099"/>
    <x:sheet xmlns:r="http://schemas.openxmlformats.org/officeDocument/2006/relationships" name="Run Log" sheetId="4" r:id="R994440948d1b4084"/>
    <x:sheet xmlns:r="http://schemas.openxmlformats.org/officeDocument/2006/relationships" name="Dashboard" sheetId="5" r:id="Rf25adb0e2ce64879"/>
    <x:sheet xmlns:r="http://schemas.openxmlformats.org/officeDocument/2006/relationships" name="AI SEO Checklist" sheetId="6" r:id="R179ef9db2e4c49ec"/>
    <x:sheet xmlns:r="http://schemas.openxmlformats.org/officeDocument/2006/relationships" name="Sources &amp; Definitions" sheetId="7" r:id="Raa5f885509624077"/>
  </x:sheets>
</x:workbook>
</file>

<file path=xl/comments1.xml><?xml version="1.0" encoding="utf-8"?>
<x:comments xmlns:x="http://schemas.openxmlformats.org/spreadsheetml/2006/main">
  <x:authors>
    <x:author>tc={2D5B0A26-99D0-48A7-A141-970FA9BA519E}</x:author>
    <x:author>tc={6C332C82-CA29-45C4-8F62-07B3A382EC1C}</x:author>
  </x:authors>
  <x:commentList>
    <x:comment ref="D7" authorId="0">
      <x:text>
        <x:r>
          <x:t>[Threaded comment]
Your version of Excel allows you to read this threaded comment; however, any edits to it will get removed if the file is opened in a newer version of Excel. Learn more: https://go.microsoft.com/fwlink/?linkid=870924
Comment:
    Share of Mentions uses only rows marked Completed. Skipped and in-progress rows stay outside the denominator.</x:t>
        </x:r>
      </x:text>
    </x:comment>
    <x:comment ref="J7" authorId="1">
      <x:text>
        <x:r>
          <x:t>[Threaded comment]
Your version of Excel allows you to read this threaded comment; however, any edits to it will get removed if the file is opened in a newer version of Excel. Learn more: https://go.microsoft.com/fwlink/?linkid=870924
Comment:
    Local Fact Accuracy awards 1 point for Yes, 0.5 for Partly, and 0 for No. Rows not checked remain outside the denominator.</x:t>
        </x:r>
      </x:text>
    </x:comment>
  </x:commentList>
</x:comments>
</file>

<file path=xl/comments2.xml><?xml version="1.0" encoding="utf-8"?>
<x:comments xmlns:x="http://schemas.openxmlformats.org/spreadsheetml/2006/main">
  <x:authors>
    <x:author>tc={7EC1C0DA-9FFD-4440-AC21-60474E72D71C}</x:author>
  </x:authors>
  <x:commentList>
    <x:comment ref="E41" authorId="0">
      <x:text>
        <x:r>
          <x:t>[Threaded comment]
Your version of Excel allows you to read this threaded comment; however, any edits to it will get removed if the file is opened in a newer version of Excel. Learn more: https://go.microsoft.com/fwlink/?linkid=870924
Comment:
    Weighted completion divides earned points by the weights of all applicable checks. N/A rows are excluded from the denominator.</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yyyy-mm-dd"/>
    <x:numFmt numFmtId="201" formatCode="0"/>
    <x:numFmt numFmtId="202" formatCode="0.0"/>
    <x:numFmt numFmtId="203" formatCode="mmm d, yyyy"/>
    <x:numFmt numFmtId="204" formatCode="#,##0"/>
    <x:numFmt numFmtId="205" formatCode="0%"/>
  </x:numFmts>
  <x:fonts count="28">
    <x:font>
      <x:sz val="11"/>
      <x:name val="Carlito"/>
    </x:font>
    <x:font>
      <x:b/>
      <x:sz val="22"/>
      <x:color rgb="FFFFFFFF"/>
      <x:name val="Aptos Display"/>
    </x:font>
    <x:font>
      <x:sz val="10"/>
      <x:color rgb="FF394457"/>
      <x:name val="Aptos"/>
    </x:font>
    <x:font>
      <x:b/>
      <x:sz val="14"/>
      <x:color rgb="FFFFFFFF"/>
      <x:name val="Aptos Display"/>
    </x:font>
    <x:font>
      <x:b/>
      <x:sz val="10"/>
      <x:color rgb="FFFFFFFF"/>
      <x:name val="Aptos"/>
    </x:font>
    <x:font>
      <x:b/>
      <x:sz val="12"/>
      <x:color rgb="FF25A889"/>
      <x:name val="Consolas"/>
    </x:font>
    <x:font>
      <x:b/>
      <x:sz val="10"/>
      <x:color rgb="FF101522"/>
      <x:name val="Aptos Display"/>
    </x:font>
    <x:font>
      <x:b/>
      <x:sz val="10"/>
      <x:color rgb="FF101522"/>
      <x:name val="Aptos"/>
    </x:font>
    <x:font>
      <x:sz val="9"/>
      <x:color rgb="FF087765"/>
      <x:name val="Consolas"/>
    </x:font>
    <x:font>
      <x:b/>
      <x:sz val="9"/>
      <x:color rgb="FFFFFFFF"/>
      <x:name val="Aptos"/>
    </x:font>
    <x:font>
      <x:sz val="10"/>
      <x:color rgb="FF5E4B00"/>
      <x:name val="Aptos"/>
    </x:font>
    <x:font>
      <x:sz val="10"/>
      <x:color rgb="FF25A889"/>
      <x:name val="Consolas"/>
    </x:font>
    <x:font>
      <x:sz val="10"/>
      <x:color rgb="FF101522"/>
      <x:name val="Aptos"/>
    </x:font>
    <x:font>
      <x:b/>
      <x:sz val="10"/>
      <x:color rgb="FF315FCB"/>
      <x:name val="Aptos"/>
    </x:font>
    <x:font>
      <x:b/>
      <x:sz val="9"/>
      <x:color rgb="FF25A889"/>
      <x:name val="Consolas"/>
    </x:font>
    <x:font>
      <x:b/>
      <x:sz val="24"/>
      <x:color rgb="FFFFFFFF"/>
      <x:name val="Aptos Display"/>
    </x:font>
    <x:font>
      <x:sz val="10"/>
      <x:color rgb="FF667085"/>
      <x:name val="Aptos"/>
    </x:font>
    <x:font>
      <x:sz val="8"/>
      <x:color rgb="FF667085"/>
      <x:name val="Aptos"/>
    </x:font>
    <x:font>
      <x:b/>
      <x:sz val="26"/>
      <x:color rgb="FF0B1220"/>
      <x:name val="Aptos Display"/>
    </x:font>
    <x:font>
      <x:sz val="8"/>
      <x:color rgb="FF667085"/>
      <x:name val="Consolas"/>
    </x:font>
    <x:font>
      <x:b/>
      <x:sz val="24"/>
      <x:color rgb="FF087765"/>
      <x:name val="Aptos Display"/>
    </x:font>
    <x:font>
      <x:b/>
      <x:sz val="24"/>
      <x:color rgb="FF315FCB"/>
      <x:name val="Aptos Display"/>
    </x:font>
    <x:font>
      <x:b/>
      <x:sz val="24"/>
      <x:color rgb="FF25A889"/>
      <x:name val="Aptos Display"/>
    </x:font>
    <x:font>
      <x:b/>
      <x:sz val="24"/>
      <x:color rgb="FF7A5B00"/>
      <x:name val="Aptos Display"/>
    </x:font>
    <x:font>
      <x:b/>
      <x:sz val="15"/>
      <x:color rgb="FFFFFFFF"/>
      <x:name val="Aptos Display"/>
    </x:font>
    <x:font>
      <x:b/>
      <x:sz val="26"/>
      <x:color rgb="FF315FCB"/>
      <x:name val="Aptos Display"/>
    </x:font>
    <x:font>
      <x:sz val="9"/>
      <x:color rgb="FF667085"/>
      <x:name val="Aptos"/>
    </x:font>
    <x:font>
      <x:sz val="8"/>
      <x:color rgb="FF315FCB"/>
      <x:name val="Consolas"/>
    </x:font>
  </x:fonts>
  <x:fills count="11">
    <x:fill>
      <x:patternFill patternType="none"/>
    </x:fill>
    <x:fill>
      <x:patternFill patternType="gray125"/>
    </x:fill>
    <x:fill>
      <x:patternFill patternType="solid">
        <x:fgColor rgb="FF0B1220"/>
      </x:patternFill>
    </x:fill>
    <x:fill>
      <x:patternFill patternType="solid">
        <x:fgColor rgb="FFF5F7FB"/>
      </x:patternFill>
    </x:fill>
    <x:fill>
      <x:patternFill patternType="solid">
        <x:fgColor rgb="FF15213A"/>
      </x:patternFill>
    </x:fill>
    <x:fill>
      <x:patternFill patternType="solid">
        <x:fgColor rgb="FF315FCB"/>
      </x:patternFill>
    </x:fill>
    <x:fill>
      <x:patternFill patternType="solid">
        <x:fgColor rgb="FFFFFFFF"/>
      </x:patternFill>
    </x:fill>
    <x:fill>
      <x:patternFill patternType="solid">
        <x:fgColor rgb="FFEAF0FF"/>
      </x:patternFill>
    </x:fill>
    <x:fill>
      <x:patternFill patternType="solid">
        <x:fgColor rgb="FFE8F8F3"/>
      </x:patternFill>
    </x:fill>
    <x:fill>
      <x:patternFill patternType="solid">
        <x:fgColor rgb="FFEAF7F0"/>
      </x:patternFill>
    </x:fill>
    <x:fill>
      <x:patternFill patternType="solid">
        <x:fgColor rgb="FFFFF7D6"/>
      </x:patternFill>
    </x:fill>
  </x:fills>
  <x:borders count="56">
    <x:border/>
    <x:border>
      <x:left style="medium">
        <x:color rgb="FF0B1220"/>
      </x:left>
      <x:top style="medium">
        <x:color rgb="FF0B1220"/>
      </x:top>
    </x:border>
    <x:border>
      <x:top style="medium">
        <x:color rgb="FF0B1220"/>
      </x:top>
    </x:border>
    <x:border>
      <x:right style="medium">
        <x:color rgb="FF0B1220"/>
      </x:right>
      <x:top style="medium">
        <x:color rgb="FF0B1220"/>
      </x:top>
    </x:border>
    <x:border>
      <x:left style="medium">
        <x:color rgb="FF0B1220"/>
      </x:left>
      <x:bottom style="medium">
        <x:color rgb="FF0B1220"/>
      </x:bottom>
    </x:border>
    <x:border>
      <x:bottom style="medium">
        <x:color rgb="FF0B1220"/>
      </x:bottom>
    </x:border>
    <x:border>
      <x:right style="medium">
        <x:color rgb="FF0B1220"/>
      </x:right>
      <x:bottom style="medium">
        <x:color rgb="FF0B1220"/>
      </x:bottom>
    </x:border>
    <x:border>
      <x:bottom style="thin">
        <x:color rgb="FFD8DEE9"/>
      </x:bottom>
    </x:border>
    <x:border>
      <x:bottom style="medium">
        <x:color rgb="FF5B8CFF"/>
      </x:bottom>
    </x:border>
    <x:border>
      <x:right style="thin">
        <x:color rgb="FF7894D4"/>
      </x:right>
      <x:bottom style="medium">
        <x:color rgb="FF0B1220"/>
      </x:bottom>
    </x:border>
    <x:border>
      <x:left style="thin">
        <x:color rgb="FF7894D4"/>
      </x:left>
      <x:right style="thin">
        <x:color rgb="FF7894D4"/>
      </x:right>
      <x:bottom style="medium">
        <x:color rgb="FF0B1220"/>
      </x:bottom>
    </x:border>
    <x:border>
      <x:left style="thin">
        <x:color rgb="FF7894D4"/>
      </x:left>
      <x:bottom style="medium">
        <x:color rgb="FF0B1220"/>
      </x:bottom>
    </x:border>
    <x:border>
      <x:bottom style="thin">
        <x:color rgb="FF15213A"/>
      </x:bottom>
    </x:border>
    <x:border>
      <x:left style="thin">
        <x:color rgb="FFE3C95E"/>
      </x:left>
      <x:top style="thin">
        <x:color rgb="FFE3C95E"/>
      </x:top>
    </x:border>
    <x:border>
      <x:top style="thin">
        <x:color rgb="FFE3C95E"/>
      </x:top>
    </x:border>
    <x:border>
      <x:right style="thin">
        <x:color rgb="FFE3C95E"/>
      </x:right>
      <x:top style="thin">
        <x:color rgb="FFE3C95E"/>
      </x:top>
    </x:border>
    <x:border>
      <x:left style="thin">
        <x:color rgb="FFE3C95E"/>
      </x:left>
    </x:border>
    <x:border>
      <x:right style="thin">
        <x:color rgb="FFE3C95E"/>
      </x:right>
    </x:border>
    <x:border>
      <x:left style="thin">
        <x:color rgb="FFE3C95E"/>
      </x:left>
      <x:bottom style="thin">
        <x:color rgb="FFE3C95E"/>
      </x:bottom>
    </x:border>
    <x:border>
      <x:bottom style="thin">
        <x:color rgb="FFE3C95E"/>
      </x:bottom>
    </x:border>
    <x:border>
      <x:right style="thin">
        <x:color rgb="FFE3C95E"/>
      </x:right>
      <x:bottom style="thin">
        <x:color rgb="FFE3C95E"/>
      </x:bottom>
    </x:border>
    <x:border>
      <x:left style="thin">
        <x:color rgb="FF89CDBB"/>
      </x:left>
      <x:top style="thin">
        <x:color rgb="FF89CDBB"/>
      </x:top>
    </x:border>
    <x:border>
      <x:top style="thin">
        <x:color rgb="FF89CDBB"/>
      </x:top>
    </x:border>
    <x:border>
      <x:right style="thin">
        <x:color rgb="FF89CDBB"/>
      </x:right>
      <x:top style="thin">
        <x:color rgb="FF89CDBB"/>
      </x:top>
    </x:border>
    <x:border>
      <x:left style="thin">
        <x:color rgb="FF89CDBB"/>
      </x:left>
    </x:border>
    <x:border>
      <x:right style="thin">
        <x:color rgb="FF89CDBB"/>
      </x:right>
    </x:border>
    <x:border>
      <x:left style="thin">
        <x:color rgb="FF89CDBB"/>
      </x:left>
      <x:bottom style="thin">
        <x:color rgb="FF89CDBB"/>
      </x:bottom>
    </x:border>
    <x:border>
      <x:bottom style="thin">
        <x:color rgb="FF89CDBB"/>
      </x:bottom>
    </x:border>
    <x:border>
      <x:right style="thin">
        <x:color rgb="FF89CDBB"/>
      </x:right>
      <x:bottom style="thin">
        <x:color rgb="FF89CDBB"/>
      </x:bottom>
    </x:border>
    <x:border>
      <x:left style="thin">
        <x:color rgb="FFAFC0EA"/>
      </x:left>
      <x:right style="thin">
        <x:color rgb="FFAFC0EA"/>
      </x:right>
      <x:top style="thin">
        <x:color rgb="FFAFC0EA"/>
      </x:top>
    </x:border>
    <x:border>
      <x:left style="thin">
        <x:color rgb="FFAFC0EA"/>
      </x:left>
      <x:right style="thin">
        <x:color rgb="FFAFC0EA"/>
      </x:right>
    </x:border>
    <x:border>
      <x:left style="thin">
        <x:color rgb="FFAFC0EA"/>
      </x:left>
      <x:right style="thin">
        <x:color rgb="FFAFC0EA"/>
      </x:right>
      <x:bottom style="thin">
        <x:color rgb="FFAFC0EA"/>
      </x:bottom>
    </x:border>
    <x:border>
      <x:left style="thin">
        <x:color rgb="FFAFC0EA"/>
      </x:left>
      <x:top style="thin">
        <x:color rgb="FFAFC0EA"/>
      </x:top>
    </x:border>
    <x:border>
      <x:top style="thin">
        <x:color rgb="FFAFC0EA"/>
      </x:top>
    </x:border>
    <x:border>
      <x:right style="thin">
        <x:color rgb="FFAFC0EA"/>
      </x:right>
      <x:top style="thin">
        <x:color rgb="FFAFC0EA"/>
      </x:top>
    </x:border>
    <x:border>
      <x:left style="thin">
        <x:color rgb="FFAFC0EA"/>
      </x:left>
    </x:border>
    <x:border>
      <x:right style="thin">
        <x:color rgb="FFAFC0EA"/>
      </x:right>
    </x:border>
    <x:border>
      <x:left style="thin">
        <x:color rgb="FFAFC0EA"/>
      </x:left>
      <x:bottom style="thin">
        <x:color rgb="FFAFC0EA"/>
      </x:bottom>
    </x:border>
    <x:border>
      <x:bottom style="thin">
        <x:color rgb="FFAFC0EA"/>
      </x:bottom>
    </x:border>
    <x:border>
      <x:right style="thin">
        <x:color rgb="FFAFC0EA"/>
      </x:right>
      <x:bottom style="thin">
        <x:color rgb="FFAFC0EA"/>
      </x:bottom>
    </x:border>
    <x:border>
      <x:left style="thin">
        <x:color rgb="FFB9C3D3"/>
      </x:left>
      <x:top style="thin">
        <x:color rgb="FFB9C3D3"/>
      </x:top>
    </x:border>
    <x:border>
      <x:top style="thin">
        <x:color rgb="FFB9C3D3"/>
      </x:top>
    </x:border>
    <x:border>
      <x:right style="thin">
        <x:color rgb="FFB9C3D3"/>
      </x:right>
      <x:top style="thin">
        <x:color rgb="FFB9C3D3"/>
      </x:top>
    </x:border>
    <x:border>
      <x:left style="thin">
        <x:color rgb="FFB9C3D3"/>
      </x:left>
    </x:border>
    <x:border>
      <x:right style="thin">
        <x:color rgb="FFB9C3D3"/>
      </x:right>
    </x:border>
    <x:border>
      <x:left style="thin">
        <x:color rgb="FFB9C3D3"/>
      </x:left>
      <x:bottom style="thin">
        <x:color rgb="FFB9C3D3"/>
      </x:bottom>
    </x:border>
    <x:border>
      <x:bottom style="thin">
        <x:color rgb="FFB9C3D3"/>
      </x:bottom>
    </x:border>
    <x:border>
      <x:right style="thin">
        <x:color rgb="FFB9C3D3"/>
      </x:right>
      <x:bottom style="thin">
        <x:color rgb="FFB9C3D3"/>
      </x:bottom>
    </x:border>
    <x:border>
      <x:bottom style="thin">
        <x:color rgb="FF0B1220"/>
      </x:bottom>
    </x:border>
    <x:border>
      <x:left style="thin">
        <x:color rgb="FFD8DEE9"/>
      </x:left>
      <x:top style="thin">
        <x:color rgb="FFD8DEE9"/>
      </x:top>
    </x:border>
    <x:border>
      <x:top style="thin">
        <x:color rgb="FFD8DEE9"/>
      </x:top>
    </x:border>
    <x:border>
      <x:right style="thin">
        <x:color rgb="FFD8DEE9"/>
      </x:right>
      <x:top style="thin">
        <x:color rgb="FFD8DEE9"/>
      </x:top>
    </x:border>
    <x:border>
      <x:left style="thin">
        <x:color rgb="FFD8DEE9"/>
      </x:left>
    </x:border>
    <x:border>
      <x:right style="thin">
        <x:color rgb="FFD8DEE9"/>
      </x:right>
    </x:border>
    <x:border>
      <x:left style="thin">
        <x:color rgb="FFD8DEE9"/>
      </x:left>
      <x:bottom style="thin">
        <x:color rgb="FFD8DEE9"/>
      </x:bottom>
    </x:border>
    <x:border>
      <x:right style="thin">
        <x:color rgb="FFD8DEE9"/>
      </x:right>
      <x:bottom style="thin">
        <x:color rgb="FFD8DEE9"/>
      </x:bottom>
    </x:border>
  </x:borders>
  <x:cellStyleXfs count="1">
    <x:xf numFmtId="0" fontId="0" fillId="0" borderId="0"/>
  </x:cellStyleXfs>
  <x:cellXfs count="50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1" xfId="0" applyNumberFormat="1" applyFont="1" applyFill="1" applyBorder="1" applyAlignment="1">
      <x:alignment wrapText="1"/>
    </x:xf>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2" xfId="0" applyNumberFormat="1" applyFont="1" applyFill="1" applyBorder="1" applyAlignment="1">
      <x:alignment horizontal="left" wrapText="1"/>
    </x:xf>
    <x:xf numFmtId="0" fontId="1" fillId="2" borderId="3" xfId="0" applyNumberFormat="1" applyFont="1" applyFill="1" applyBorder="1" applyAlignment="1">
      <x:alignment horizontal="left" wrapText="1"/>
    </x:xf>
    <x:xf numFmtId="0" fontId="1" fillId="2" borderId="4" xfId="0" applyNumberFormat="1" applyFont="1" applyFill="1" applyBorder="1" applyAlignment="1">
      <x:alignment horizontal="left" wrapText="1"/>
    </x:xf>
    <x:xf numFmtId="0" fontId="1" fillId="2" borderId="5" xfId="0" applyNumberFormat="1" applyFont="1" applyFill="1" applyBorder="1" applyAlignment="1">
      <x:alignment horizontal="left" wrapText="1"/>
    </x:xf>
    <x:xf numFmtId="0" fontId="1" fillId="2" borderId="6"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1" fillId="2" borderId="2" xfId="0" applyNumberFormat="1" applyFont="1" applyFill="1" applyBorder="1" applyAlignment="1">
      <x:alignment horizontal="left" vertical="center" wrapText="1"/>
    </x:xf>
    <x:xf numFmtId="0" fontId="1" fillId="2" borderId="3" xfId="0" applyNumberFormat="1" applyFont="1" applyFill="1" applyBorder="1" applyAlignment="1">
      <x:alignment horizontal="left" vertical="center" wrapText="1"/>
    </x:xf>
    <x:xf numFmtId="0" fontId="1" fillId="2" borderId="4" xfId="0" applyNumberFormat="1" applyFont="1" applyFill="1" applyBorder="1" applyAlignment="1">
      <x:alignment horizontal="left" vertical="center" wrapText="1"/>
    </x:xf>
    <x:xf numFmtId="0" fontId="1" fillId="2" borderId="5" xfId="0" applyNumberFormat="1" applyFont="1" applyFill="1" applyBorder="1" applyAlignment="1">
      <x:alignment horizontal="left" vertical="center" wrapText="1"/>
    </x:xf>
    <x:xf numFmtId="0" fontId="1" fillId="2" borderId="6"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7" xfId="0" applyNumberFormat="1" applyFont="1" applyFill="1" applyBorder="1"/>
    <x:xf numFmtId="0" fontId="2" fillId="3" borderId="0" xfId="0" applyNumberFormat="1" applyFont="1" applyFill="1" applyBorder="1" applyAlignment="1">
      <x:alignment wrapText="1"/>
    </x:xf>
    <x:xf numFmtId="0" fontId="2" fillId="3" borderId="7"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7"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8" xfId="0" applyNumberFormat="1" applyFont="1" applyFill="1" applyBorder="1"/>
    <x:xf numFmtId="0" fontId="3" fillId="4" borderId="8" xfId="0" applyNumberFormat="1" applyFont="1" applyFill="1" applyBorder="1" applyAlignment="1">
      <x:alignment horizontal="left"/>
    </x:xf>
    <x:xf numFmtId="0" fontId="3" fillId="4" borderId="8" xfId="0" applyNumberFormat="1" applyFont="1" applyFill="1" applyBorder="1" applyAlignment="1">
      <x:alignment horizontal="left" vertical="center"/>
    </x:xf>
    <x:xf numFmtId="0" fontId="0" fillId="5" borderId="0" xfId="0" applyNumberFormat="1" applyFont="1" applyFill="1" applyBorder="1"/>
    <x:xf numFmtId="0" fontId="4" fillId="5" borderId="0" xfId="0" applyNumberFormat="1" applyFont="1" applyFill="1" applyBorder="1"/>
    <x:xf numFmtId="0" fontId="4" fillId="5" borderId="9" xfId="0" applyNumberFormat="1" applyFont="1" applyFill="1" applyBorder="1"/>
    <x:xf numFmtId="0" fontId="4" fillId="5" borderId="10" xfId="0" applyNumberFormat="1" applyFont="1" applyFill="1" applyBorder="1"/>
    <x:xf numFmtId="0" fontId="4" fillId="5" borderId="11" xfId="0" applyNumberFormat="1" applyFont="1" applyFill="1" applyBorder="1"/>
    <x:xf numFmtId="0" fontId="4" fillId="5" borderId="9" xfId="0" applyNumberFormat="1" applyFont="1" applyFill="1" applyBorder="1" applyAlignment="1">
      <x:alignment wrapText="1"/>
    </x:xf>
    <x:xf numFmtId="0" fontId="4" fillId="5" borderId="10" xfId="0" applyNumberFormat="1" applyFont="1" applyFill="1" applyBorder="1" applyAlignment="1">
      <x:alignment wrapText="1"/>
    </x:xf>
    <x:xf numFmtId="0" fontId="4" fillId="5" borderId="11" xfId="0" applyNumberFormat="1" applyFont="1" applyFill="1" applyBorder="1" applyAlignment="1">
      <x:alignment wrapText="1"/>
    </x:xf>
    <x:xf numFmtId="0" fontId="4" fillId="5" borderId="9" xfId="0" applyNumberFormat="1" applyFont="1" applyFill="1" applyBorder="1" applyAlignment="1">
      <x:alignment horizontal="left" wrapText="1"/>
    </x:xf>
    <x:xf numFmtId="0" fontId="4" fillId="5" borderId="10" xfId="0" applyNumberFormat="1" applyFont="1" applyFill="1" applyBorder="1" applyAlignment="1">
      <x:alignment horizontal="left" wrapText="1"/>
    </x:xf>
    <x:xf numFmtId="0" fontId="4" fillId="5" borderId="11" xfId="0" applyNumberFormat="1" applyFont="1" applyFill="1" applyBorder="1" applyAlignment="1">
      <x:alignment horizontal="left" wrapText="1"/>
    </x:xf>
    <x:xf numFmtId="0" fontId="4" fillId="5" borderId="9" xfId="0" applyNumberFormat="1" applyFont="1" applyFill="1" applyBorder="1" applyAlignment="1">
      <x:alignment horizontal="left" vertical="center" wrapText="1"/>
    </x:xf>
    <x:xf numFmtId="0" fontId="4" fillId="5" borderId="10" xfId="0" applyNumberFormat="1" applyFont="1" applyFill="1" applyBorder="1" applyAlignment="1">
      <x:alignment horizontal="left" vertical="center" wrapText="1"/>
    </x:xf>
    <x:xf numFmtId="0" fontId="4" fillId="5" borderId="11" xfId="0" applyNumberFormat="1" applyFont="1" applyFill="1" applyBorder="1" applyAlignment="1">
      <x:alignment horizontal="left" vertical="center" wrapText="1"/>
    </x:xf>
    <x:xf numFmtId="0" fontId="0" fillId="6" borderId="0" xfId="0" applyNumberFormat="1" applyFont="1" applyFill="1" applyBorder="1"/>
    <x:xf numFmtId="0" fontId="2" fillId="6" borderId="0" xfId="0" applyNumberFormat="1" applyFont="1" applyFill="1" applyBorder="1"/>
    <x:xf numFmtId="0" fontId="2" fillId="6" borderId="7" xfId="0" applyNumberFormat="1" applyFont="1" applyFill="1" applyBorder="1"/>
    <x:xf numFmtId="0" fontId="2" fillId="6" borderId="0" xfId="0" applyNumberFormat="1" applyFont="1" applyFill="1" applyBorder="1" applyAlignment="1">
      <x:alignment wrapText="1"/>
    </x:xf>
    <x:xf numFmtId="0" fontId="2" fillId="6" borderId="7" xfId="0" applyNumberFormat="1" applyFont="1" applyFill="1" applyBorder="1" applyAlignment="1">
      <x:alignment wrapText="1"/>
    </x:xf>
    <x:xf numFmtId="0" fontId="2" fillId="6" borderId="0" xfId="0" applyNumberFormat="1" applyFont="1" applyFill="1" applyBorder="1" applyAlignment="1">
      <x:alignment horizontal="left" wrapText="1"/>
    </x:xf>
    <x:xf numFmtId="0" fontId="2" fillId="6" borderId="7" xfId="0" applyNumberFormat="1" applyFont="1" applyFill="1" applyBorder="1" applyAlignment="1">
      <x:alignment horizontal="left" wrapText="1"/>
    </x:xf>
    <x:xf numFmtId="0" fontId="2" fillId="6" borderId="0" xfId="0" applyNumberFormat="1" applyFont="1" applyFill="1" applyBorder="1" applyAlignment="1">
      <x:alignment horizontal="left" vertical="top" wrapText="1"/>
    </x:xf>
    <x:xf numFmtId="0" fontId="2" fillId="6" borderId="7" xfId="0" applyNumberFormat="1" applyFont="1" applyFill="1" applyBorder="1" applyAlignment="1">
      <x:alignment horizontal="left" vertical="top" wrapText="1"/>
    </x:xf>
    <x:xf numFmtId="0" fontId="2" fillId="2" borderId="0" xfId="0" applyNumberFormat="1" applyFont="1" applyFill="1" applyBorder="1" applyAlignment="1">
      <x:alignment horizontal="left" vertical="top" wrapText="1"/>
    </x:xf>
    <x:xf numFmtId="0" fontId="2" fillId="2" borderId="7" xfId="0" applyNumberFormat="1" applyFont="1" applyFill="1" applyBorder="1" applyAlignment="1">
      <x:alignment horizontal="left" vertical="top" wrapText="1"/>
    </x:xf>
    <x:xf numFmtId="0" fontId="5" fillId="2" borderId="0" xfId="0" applyNumberFormat="1" applyFont="1" applyFill="1" applyBorder="1" applyAlignment="1">
      <x:alignment horizontal="left" vertical="top" wrapText="1"/>
    </x:xf>
    <x:xf numFmtId="0" fontId="5" fillId="2" borderId="7" xfId="0" applyNumberFormat="1" applyFont="1" applyFill="1" applyBorder="1" applyAlignment="1">
      <x:alignment horizontal="left" vertical="top" wrapText="1"/>
    </x:xf>
    <x:xf numFmtId="0" fontId="5" fillId="2" borderId="12" xfId="0" applyNumberFormat="1" applyFont="1" applyFill="1" applyBorder="1" applyAlignment="1">
      <x:alignment horizontal="left" vertical="top" wrapText="1"/>
    </x:xf>
    <x:xf numFmtId="0" fontId="5" fillId="2" borderId="0" xfId="0" applyNumberFormat="1" applyFont="1" applyFill="1" applyBorder="1" applyAlignment="1">
      <x:alignment horizontal="center" vertical="top" wrapText="1"/>
    </x:xf>
    <x:xf numFmtId="0" fontId="5" fillId="2" borderId="12" xfId="0" applyNumberFormat="1" applyFont="1" applyFill="1" applyBorder="1" applyAlignment="1">
      <x:alignment horizontal="center" vertical="top" wrapText="1"/>
    </x:xf>
    <x:xf numFmtId="0" fontId="5" fillId="2" borderId="0" xfId="0" applyNumberFormat="1" applyFont="1" applyFill="1" applyBorder="1" applyAlignment="1">
      <x:alignment horizontal="center" vertical="center" wrapText="1"/>
    </x:xf>
    <x:xf numFmtId="0" fontId="5" fillId="2" borderId="12" xfId="0" applyNumberFormat="1" applyFont="1" applyFill="1" applyBorder="1" applyAlignment="1">
      <x:alignment horizontal="center" vertical="center" wrapText="1"/>
    </x:xf>
    <x:xf numFmtId="0" fontId="6" fillId="6" borderId="0" xfId="0" applyNumberFormat="1" applyFont="1" applyFill="1" applyBorder="1" applyAlignment="1">
      <x:alignment horizontal="left" vertical="top" wrapText="1"/>
    </x:xf>
    <x:xf numFmtId="0" fontId="6" fillId="6" borderId="7" xfId="0" applyNumberFormat="1" applyFont="1" applyFill="1" applyBorder="1" applyAlignment="1">
      <x:alignment horizontal="left" vertical="top" wrapText="1"/>
    </x:xf>
    <x:xf numFmtId="0" fontId="7" fillId="6" borderId="0" xfId="0" applyNumberFormat="1" applyFont="1" applyFill="1" applyBorder="1" applyAlignment="1">
      <x:alignment horizontal="left" vertical="top" wrapText="1"/>
    </x:xf>
    <x:xf numFmtId="0" fontId="7" fillId="6" borderId="7" xfId="0" applyNumberFormat="1" applyFont="1" applyFill="1" applyBorder="1" applyAlignment="1">
      <x:alignment horizontal="left" vertical="top" wrapText="1"/>
    </x:xf>
    <x:xf numFmtId="0" fontId="2" fillId="7" borderId="0" xfId="0" applyNumberFormat="1" applyFont="1" applyFill="1" applyBorder="1" applyAlignment="1">
      <x:alignment horizontal="left" vertical="top" wrapText="1"/>
    </x:xf>
    <x:xf numFmtId="0" fontId="2" fillId="7" borderId="7" xfId="0" applyNumberFormat="1" applyFont="1" applyFill="1" applyBorder="1" applyAlignment="1">
      <x:alignment horizontal="left" vertical="top" wrapText="1"/>
    </x:xf>
    <x:xf numFmtId="0" fontId="8" fillId="7" borderId="0" xfId="0" applyNumberFormat="1" applyFont="1" applyFill="1" applyBorder="1" applyAlignment="1">
      <x:alignment horizontal="left" vertical="top" wrapText="1"/>
    </x:xf>
    <x:xf numFmtId="0" fontId="8" fillId="7" borderId="7" xfId="0" applyNumberFormat="1" applyFont="1" applyFill="1" applyBorder="1" applyAlignment="1">
      <x:alignment horizontal="left" vertical="top" wrapText="1"/>
    </x:xf>
    <x:xf numFmtId="0" fontId="8" fillId="7" borderId="0" xfId="0" applyNumberFormat="1" applyFont="1" applyFill="1" applyBorder="1" applyAlignment="1">
      <x:alignment horizontal="left" vertical="center" wrapText="1"/>
    </x:xf>
    <x:xf numFmtId="0" fontId="8" fillId="7" borderId="7" xfId="0" applyNumberFormat="1" applyFont="1" applyFill="1" applyBorder="1" applyAlignment="1">
      <x:alignment horizontal="left" vertical="center" wrapText="1"/>
    </x:xf>
    <x:xf numFmtId="0" fontId="2" fillId="8" borderId="0" xfId="0" applyNumberFormat="1" applyFont="1" applyFill="1" applyBorder="1" applyAlignment="1">
      <x:alignment horizontal="left" vertical="top" wrapText="1"/>
    </x:xf>
    <x:xf numFmtId="0" fontId="2" fillId="4" borderId="0" xfId="0" applyNumberFormat="1" applyFont="1" applyFill="1" applyBorder="1" applyAlignment="1">
      <x:alignment horizontal="left" vertical="top" wrapText="1"/>
    </x:xf>
    <x:xf numFmtId="0" fontId="9" fillId="4" borderId="0" xfId="0" applyNumberFormat="1" applyFont="1" applyFill="1" applyBorder="1" applyAlignment="1">
      <x:alignment horizontal="left" vertical="top" wrapText="1"/>
    </x:xf>
    <x:xf numFmtId="0" fontId="2" fillId="9" borderId="7" xfId="0" applyNumberFormat="1" applyFont="1" applyFill="1" applyBorder="1" applyAlignment="1">
      <x:alignment horizontal="left" vertical="top" wrapText="1"/>
    </x:xf>
    <x:xf numFmtId="0" fontId="2" fillId="3" borderId="7" xfId="0" applyNumberFormat="1" applyFont="1" applyFill="1" applyBorder="1" applyAlignment="1">
      <x:alignment horizontal="left" vertical="top" wrapText="1"/>
    </x:xf>
    <x:xf numFmtId="0" fontId="0" fillId="10" borderId="0" xfId="0" applyNumberFormat="1" applyFont="1" applyFill="1" applyBorder="1"/>
    <x:xf numFmtId="0" fontId="10" fillId="10" borderId="0" xfId="0" applyNumberFormat="1" applyFont="1" applyFill="1" applyBorder="1"/>
    <x:xf numFmtId="0" fontId="10" fillId="10" borderId="13" xfId="0" applyNumberFormat="1" applyFont="1" applyFill="1" applyBorder="1"/>
    <x:xf numFmtId="0" fontId="10" fillId="10" borderId="14" xfId="0" applyNumberFormat="1" applyFont="1" applyFill="1" applyBorder="1"/>
    <x:xf numFmtId="0" fontId="10" fillId="10" borderId="15" xfId="0" applyNumberFormat="1" applyFont="1" applyFill="1" applyBorder="1"/>
    <x:xf numFmtId="0" fontId="10" fillId="10" borderId="16" xfId="0" applyNumberFormat="1" applyFont="1" applyFill="1" applyBorder="1"/>
    <x:xf numFmtId="0" fontId="10" fillId="10" borderId="17" xfId="0" applyNumberFormat="1" applyFont="1" applyFill="1" applyBorder="1"/>
    <x:xf numFmtId="0" fontId="10" fillId="10" borderId="18" xfId="0" applyNumberFormat="1" applyFont="1" applyFill="1" applyBorder="1"/>
    <x:xf numFmtId="0" fontId="10" fillId="10" borderId="19" xfId="0" applyNumberFormat="1" applyFont="1" applyFill="1" applyBorder="1"/>
    <x:xf numFmtId="0" fontId="10" fillId="10" borderId="20" xfId="0" applyNumberFormat="1" applyFont="1" applyFill="1" applyBorder="1"/>
    <x:xf numFmtId="0" fontId="10" fillId="10" borderId="13" xfId="0" applyNumberFormat="1" applyFont="1" applyFill="1" applyBorder="1" applyAlignment="1">
      <x:alignment wrapText="1"/>
    </x:xf>
    <x:xf numFmtId="0" fontId="10" fillId="10" borderId="14" xfId="0" applyNumberFormat="1" applyFont="1" applyFill="1" applyBorder="1" applyAlignment="1">
      <x:alignment wrapText="1"/>
    </x:xf>
    <x:xf numFmtId="0" fontId="10" fillId="10" borderId="15" xfId="0" applyNumberFormat="1" applyFont="1" applyFill="1" applyBorder="1" applyAlignment="1">
      <x:alignment wrapText="1"/>
    </x:xf>
    <x:xf numFmtId="0" fontId="10" fillId="10" borderId="16" xfId="0" applyNumberFormat="1" applyFont="1" applyFill="1" applyBorder="1" applyAlignment="1">
      <x:alignment wrapText="1"/>
    </x:xf>
    <x:xf numFmtId="0" fontId="10" fillId="10" borderId="0" xfId="0" applyNumberFormat="1" applyFont="1" applyFill="1" applyBorder="1" applyAlignment="1">
      <x:alignment wrapText="1"/>
    </x:xf>
    <x:xf numFmtId="0" fontId="10" fillId="10" borderId="17" xfId="0" applyNumberFormat="1" applyFont="1" applyFill="1" applyBorder="1" applyAlignment="1">
      <x:alignment wrapText="1"/>
    </x:xf>
    <x:xf numFmtId="0" fontId="10" fillId="10" borderId="18" xfId="0" applyNumberFormat="1" applyFont="1" applyFill="1" applyBorder="1" applyAlignment="1">
      <x:alignment wrapText="1"/>
    </x:xf>
    <x:xf numFmtId="0" fontId="10" fillId="10" borderId="19" xfId="0" applyNumberFormat="1" applyFont="1" applyFill="1" applyBorder="1" applyAlignment="1">
      <x:alignment wrapText="1"/>
    </x:xf>
    <x:xf numFmtId="0" fontId="10" fillId="10" borderId="20" xfId="0" applyNumberFormat="1" applyFont="1" applyFill="1" applyBorder="1" applyAlignment="1">
      <x:alignment wrapText="1"/>
    </x:xf>
    <x:xf numFmtId="0" fontId="10" fillId="10" borderId="13" xfId="0" applyNumberFormat="1" applyFont="1" applyFill="1" applyBorder="1" applyAlignment="1">
      <x:alignment vertical="center" wrapText="1"/>
    </x:xf>
    <x:xf numFmtId="0" fontId="10" fillId="10" borderId="14" xfId="0" applyNumberFormat="1" applyFont="1" applyFill="1" applyBorder="1" applyAlignment="1">
      <x:alignment vertical="center" wrapText="1"/>
    </x:xf>
    <x:xf numFmtId="0" fontId="10" fillId="10" borderId="15" xfId="0" applyNumberFormat="1" applyFont="1" applyFill="1" applyBorder="1" applyAlignment="1">
      <x:alignment vertical="center" wrapText="1"/>
    </x:xf>
    <x:xf numFmtId="0" fontId="10" fillId="10" borderId="16" xfId="0" applyNumberFormat="1" applyFont="1" applyFill="1" applyBorder="1" applyAlignment="1">
      <x:alignment vertical="center" wrapText="1"/>
    </x:xf>
    <x:xf numFmtId="0" fontId="10" fillId="10" borderId="0" xfId="0" applyNumberFormat="1" applyFont="1" applyFill="1" applyBorder="1" applyAlignment="1">
      <x:alignment vertical="center" wrapText="1"/>
    </x:xf>
    <x:xf numFmtId="0" fontId="10" fillId="10" borderId="17" xfId="0" applyNumberFormat="1" applyFont="1" applyFill="1" applyBorder="1" applyAlignment="1">
      <x:alignment vertical="center" wrapText="1"/>
    </x:xf>
    <x:xf numFmtId="0" fontId="10" fillId="10" borderId="18" xfId="0" applyNumberFormat="1" applyFont="1" applyFill="1" applyBorder="1" applyAlignment="1">
      <x:alignment vertical="center" wrapText="1"/>
    </x:xf>
    <x:xf numFmtId="0" fontId="10" fillId="10" borderId="19" xfId="0" applyNumberFormat="1" applyFont="1" applyFill="1" applyBorder="1" applyAlignment="1">
      <x:alignment vertical="center" wrapText="1"/>
    </x:xf>
    <x:xf numFmtId="0" fontId="10" fillId="10" borderId="20" xfId="0" applyNumberFormat="1" applyFont="1" applyFill="1" applyBorder="1" applyAlignment="1">
      <x:alignment vertical="center" wrapText="1"/>
    </x:xf>
    <x:xf numFmtId="0" fontId="11" fillId="2" borderId="0" xfId="0" applyNumberFormat="1" applyFont="1" applyFill="1" applyBorder="1"/>
    <x:xf numFmtId="0" fontId="11" fillId="2" borderId="0" xfId="0" applyNumberFormat="1" applyFont="1" applyFill="1" applyBorder="1" applyAlignment="1">
      <x:alignment wrapText="1"/>
    </x:xf>
    <x:xf numFmtId="0" fontId="11" fillId="2" borderId="0" xfId="0" applyNumberFormat="1" applyFont="1" applyFill="1" applyBorder="1" applyAlignment="1">
      <x:alignment vertical="center" wrapText="1"/>
    </x:xf>
    <x:xf numFmtId="0" fontId="2" fillId="3" borderId="0" xfId="0" applyNumberFormat="1" applyFont="1" applyFill="1" applyBorder="1" applyAlignment="1">
      <x:alignment horizontal="left" wrapText="1"/>
    </x:xf>
    <x:xf numFmtId="0" fontId="2" fillId="3" borderId="7" xfId="0" applyNumberFormat="1" applyFont="1" applyFill="1" applyBorder="1" applyAlignment="1">
      <x:alignment horizontal="left" wrapText="1"/>
    </x:xf>
    <x:xf numFmtId="0" fontId="2" fillId="3" borderId="0" xfId="0" applyNumberFormat="1" applyFont="1" applyFill="1" applyBorder="1" applyAlignment="1">
      <x:alignment horizontal="left" vertical="top" wrapText="1"/>
    </x:xf>
    <x:xf numFmtId="0" fontId="7" fillId="3" borderId="0" xfId="0" applyNumberFormat="1" applyFont="1" applyFill="1" applyBorder="1" applyAlignment="1">
      <x:alignment horizontal="left" vertical="top" wrapText="1"/>
    </x:xf>
    <x:xf numFmtId="0" fontId="7" fillId="3" borderId="7" xfId="0" applyNumberFormat="1" applyFont="1" applyFill="1" applyBorder="1" applyAlignment="1">
      <x:alignment horizontal="left" vertical="top" wrapText="1"/>
    </x:xf>
    <x:xf numFmtId="0" fontId="2" fillId="8" borderId="7" xfId="0" applyNumberFormat="1" applyFont="1" applyFill="1" applyBorder="1" applyAlignment="1">
      <x:alignment horizontal="left" vertical="top" wrapText="1"/>
    </x:xf>
    <x:xf numFmtId="0" fontId="12" fillId="8" borderId="0" xfId="0" applyNumberFormat="1" applyFont="1" applyFill="1" applyBorder="1" applyAlignment="1">
      <x:alignment horizontal="left" vertical="top" wrapText="1"/>
    </x:xf>
    <x:xf numFmtId="0" fontId="12" fillId="8" borderId="7" xfId="0" applyNumberFormat="1" applyFont="1" applyFill="1" applyBorder="1" applyAlignment="1">
      <x:alignment horizontal="left" vertical="top" wrapText="1"/>
    </x:xf>
    <x:xf numFmtId="0" fontId="12" fillId="8" borderId="21" xfId="0" applyNumberFormat="1" applyFont="1" applyFill="1" applyBorder="1" applyAlignment="1">
      <x:alignment horizontal="left" vertical="top" wrapText="1"/>
    </x:xf>
    <x:xf numFmtId="0" fontId="12" fillId="8" borderId="22" xfId="0" applyNumberFormat="1" applyFont="1" applyFill="1" applyBorder="1" applyAlignment="1">
      <x:alignment horizontal="left" vertical="top" wrapText="1"/>
    </x:xf>
    <x:xf numFmtId="0" fontId="12" fillId="8" borderId="23" xfId="0" applyNumberFormat="1" applyFont="1" applyFill="1" applyBorder="1" applyAlignment="1">
      <x:alignment horizontal="left" vertical="top" wrapText="1"/>
    </x:xf>
    <x:xf numFmtId="0" fontId="12" fillId="8" borderId="24" xfId="0" applyNumberFormat="1" applyFont="1" applyFill="1" applyBorder="1" applyAlignment="1">
      <x:alignment horizontal="left" vertical="top" wrapText="1"/>
    </x:xf>
    <x:xf numFmtId="0" fontId="12" fillId="8" borderId="25" xfId="0" applyNumberFormat="1" applyFont="1" applyFill="1" applyBorder="1" applyAlignment="1">
      <x:alignment horizontal="left" vertical="top" wrapText="1"/>
    </x:xf>
    <x:xf numFmtId="0" fontId="12" fillId="8" borderId="26" xfId="0" applyNumberFormat="1" applyFont="1" applyFill="1" applyBorder="1" applyAlignment="1">
      <x:alignment horizontal="left" vertical="top" wrapText="1"/>
    </x:xf>
    <x:xf numFmtId="0" fontId="12" fillId="8" borderId="27" xfId="0" applyNumberFormat="1" applyFont="1" applyFill="1" applyBorder="1" applyAlignment="1">
      <x:alignment horizontal="left" vertical="top" wrapText="1"/>
    </x:xf>
    <x:xf numFmtId="0" fontId="12" fillId="8" borderId="28" xfId="0" applyNumberFormat="1" applyFont="1" applyFill="1" applyBorder="1" applyAlignment="1">
      <x:alignment horizontal="left" vertical="top" wrapText="1"/>
    </x:xf>
    <x:xf numFmtId="0" fontId="12" fillId="8" borderId="21" xfId="0" applyNumberFormat="1" applyFont="1" applyFill="1" applyBorder="1" applyAlignment="1">
      <x:alignment horizontal="left" vertical="center" wrapText="1"/>
    </x:xf>
    <x:xf numFmtId="0" fontId="12" fillId="8" borderId="22" xfId="0" applyNumberFormat="1" applyFont="1" applyFill="1" applyBorder="1" applyAlignment="1">
      <x:alignment horizontal="left" vertical="center" wrapText="1"/>
    </x:xf>
    <x:xf numFmtId="0" fontId="12" fillId="8" borderId="23" xfId="0" applyNumberFormat="1" applyFont="1" applyFill="1" applyBorder="1" applyAlignment="1">
      <x:alignment horizontal="left" vertical="center" wrapText="1"/>
    </x:xf>
    <x:xf numFmtId="0" fontId="12" fillId="8" borderId="24" xfId="0" applyNumberFormat="1" applyFont="1" applyFill="1" applyBorder="1" applyAlignment="1">
      <x:alignment horizontal="left" vertical="center" wrapText="1"/>
    </x:xf>
    <x:xf numFmtId="0" fontId="12" fillId="8" borderId="0" xfId="0" applyNumberFormat="1" applyFont="1" applyFill="1" applyBorder="1" applyAlignment="1">
      <x:alignment horizontal="left" vertical="center" wrapText="1"/>
    </x:xf>
    <x:xf numFmtId="0" fontId="12" fillId="8" borderId="25" xfId="0" applyNumberFormat="1" applyFont="1" applyFill="1" applyBorder="1" applyAlignment="1">
      <x:alignment horizontal="left" vertical="center" wrapText="1"/>
    </x:xf>
    <x:xf numFmtId="0" fontId="12" fillId="8" borderId="26" xfId="0" applyNumberFormat="1" applyFont="1" applyFill="1" applyBorder="1" applyAlignment="1">
      <x:alignment horizontal="left" vertical="center" wrapText="1"/>
    </x:xf>
    <x:xf numFmtId="0" fontId="12" fillId="8" borderId="27" xfId="0" applyNumberFormat="1" applyFont="1" applyFill="1" applyBorder="1" applyAlignment="1">
      <x:alignment horizontal="left" vertical="center" wrapText="1"/>
    </x:xf>
    <x:xf numFmtId="0" fontId="12" fillId="8" borderId="28" xfId="0" applyNumberFormat="1" applyFont="1" applyFill="1" applyBorder="1" applyAlignment="1">
      <x:alignment horizontal="left" vertical="center" wrapText="1"/>
    </x:xf>
    <x:xf numFmtId="200" fontId="12" fillId="8" borderId="26" xfId="0" applyNumberFormat="1" applyFont="1" applyFill="1" applyBorder="1" applyAlignment="1">
      <x:alignment horizontal="left" vertical="center" wrapText="1"/>
    </x:xf>
    <x:xf numFmtId="200" fontId="12" fillId="8" borderId="27" xfId="0" applyNumberFormat="1" applyFont="1" applyFill="1" applyBorder="1" applyAlignment="1">
      <x:alignment horizontal="left" vertical="center" wrapText="1"/>
    </x:xf>
    <x:xf numFmtId="200" fontId="12" fillId="8" borderId="28" xfId="0" applyNumberFormat="1" applyFont="1" applyFill="1" applyBorder="1" applyAlignment="1">
      <x:alignment horizontal="left" vertical="center" wrapText="1"/>
    </x:xf>
    <x:xf numFmtId="0" fontId="13" fillId="7" borderId="0" xfId="0" applyNumberFormat="1" applyFont="1" applyFill="1" applyBorder="1" applyAlignment="1">
      <x:alignment horizontal="left" vertical="top" wrapText="1"/>
    </x:xf>
    <x:xf numFmtId="0" fontId="13" fillId="7" borderId="7" xfId="0" applyNumberFormat="1" applyFont="1" applyFill="1" applyBorder="1" applyAlignment="1">
      <x:alignment horizontal="left" vertical="top" wrapText="1"/>
    </x:xf>
    <x:xf numFmtId="0" fontId="13" fillId="7" borderId="0" xfId="0" applyNumberFormat="1" applyFont="1" applyFill="1" applyBorder="1" applyAlignment="1">
      <x:alignment horizontal="center" vertical="top" wrapText="1"/>
    </x:xf>
    <x:xf numFmtId="0" fontId="13" fillId="7" borderId="7" xfId="0" applyNumberFormat="1" applyFont="1" applyFill="1" applyBorder="1" applyAlignment="1">
      <x:alignment horizontal="center" vertical="top" wrapText="1"/>
    </x:xf>
    <x:xf numFmtId="0" fontId="13" fillId="7" borderId="0" xfId="0" applyNumberFormat="1" applyFont="1" applyFill="1" applyBorder="1" applyAlignment="1">
      <x:alignment horizontal="center" vertical="center" wrapText="1"/>
    </x:xf>
    <x:xf numFmtId="0" fontId="13" fillId="7" borderId="7" xfId="0" applyNumberFormat="1" applyFont="1" applyFill="1" applyBorder="1" applyAlignment="1">
      <x:alignment horizontal="center" vertical="center" wrapText="1"/>
    </x:xf>
    <x:xf numFmtId="0" fontId="12" fillId="7" borderId="0" xfId="0" applyNumberFormat="1" applyFont="1" applyFill="1" applyBorder="1" applyAlignment="1">
      <x:alignment horizontal="left" vertical="top" wrapText="1"/>
    </x:xf>
    <x:xf numFmtId="0" fontId="12" fillId="7" borderId="7" xfId="0" applyNumberFormat="1" applyFont="1" applyFill="1" applyBorder="1" applyAlignment="1">
      <x:alignment horizontal="left" vertical="top" wrapText="1"/>
    </x:xf>
    <x:xf numFmtId="0" fontId="12" fillId="7" borderId="29" xfId="0" applyNumberFormat="1" applyFont="1" applyFill="1" applyBorder="1" applyAlignment="1">
      <x:alignment horizontal="left" vertical="top" wrapText="1"/>
    </x:xf>
    <x:xf numFmtId="0" fontId="12" fillId="7" borderId="30" xfId="0" applyNumberFormat="1" applyFont="1" applyFill="1" applyBorder="1" applyAlignment="1">
      <x:alignment horizontal="left" vertical="top" wrapText="1"/>
    </x:xf>
    <x:xf numFmtId="0" fontId="12" fillId="7" borderId="31" xfId="0" applyNumberFormat="1" applyFont="1" applyFill="1" applyBorder="1" applyAlignment="1">
      <x:alignment horizontal="left" vertical="top" wrapText="1"/>
    </x:xf>
    <x:xf numFmtId="0" fontId="12" fillId="7" borderId="29" xfId="0" applyNumberFormat="1" applyFont="1" applyFill="1" applyBorder="1" applyAlignment="1">
      <x:alignment horizontal="left" vertical="center" wrapText="1"/>
    </x:xf>
    <x:xf numFmtId="0" fontId="12" fillId="7" borderId="30" xfId="0" applyNumberFormat="1" applyFont="1" applyFill="1" applyBorder="1" applyAlignment="1">
      <x:alignment horizontal="left" vertical="center" wrapText="1"/>
    </x:xf>
    <x:xf numFmtId="0" fontId="12" fillId="7" borderId="31" xfId="0" applyNumberFormat="1" applyFont="1" applyFill="1" applyBorder="1" applyAlignment="1">
      <x:alignment horizontal="left" vertical="center" wrapText="1"/>
    </x:xf>
    <x:xf numFmtId="0" fontId="14" fillId="2" borderId="0" xfId="0" applyNumberFormat="1" applyFont="1" applyFill="1" applyBorder="1" applyAlignment="1">
      <x:alignment horizontal="left" vertical="top" wrapText="1"/>
    </x:xf>
    <x:xf numFmtId="0" fontId="14" fillId="2" borderId="7" xfId="0" applyNumberFormat="1" applyFont="1" applyFill="1" applyBorder="1" applyAlignment="1">
      <x:alignment horizontal="left" vertical="top" wrapText="1"/>
    </x:xf>
    <x:xf numFmtId="0" fontId="14" fillId="2" borderId="12" xfId="0" applyNumberFormat="1" applyFont="1" applyFill="1" applyBorder="1" applyAlignment="1">
      <x:alignment horizontal="left" vertical="top" wrapText="1"/>
    </x:xf>
    <x:xf numFmtId="0" fontId="14" fillId="2" borderId="0" xfId="0" applyNumberFormat="1" applyFont="1" applyFill="1" applyBorder="1" applyAlignment="1">
      <x:alignment horizontal="center" vertical="top" wrapText="1"/>
    </x:xf>
    <x:xf numFmtId="0" fontId="14" fillId="2" borderId="12" xfId="0" applyNumberFormat="1" applyFont="1" applyFill="1" applyBorder="1" applyAlignment="1">
      <x:alignment horizontal="center" vertical="top" wrapText="1"/>
    </x:xf>
    <x:xf numFmtId="0" fontId="14" fillId="2" borderId="0" xfId="0" applyNumberFormat="1" applyFont="1" applyFill="1" applyBorder="1" applyAlignment="1">
      <x:alignment horizontal="center" vertical="center" wrapText="1"/>
    </x:xf>
    <x:xf numFmtId="0" fontId="14" fillId="2" borderId="12" xfId="0" applyNumberFormat="1" applyFont="1" applyFill="1" applyBorder="1" applyAlignment="1">
      <x:alignment horizontal="center" vertical="center" wrapText="1"/>
    </x:xf>
    <x:xf numFmtId="201" fontId="2" fillId="6" borderId="0" xfId="0" applyNumberFormat="1" applyFont="1" applyFill="1" applyBorder="1" applyAlignment="1">
      <x:alignment horizontal="left" vertical="top" wrapText="1"/>
    </x:xf>
    <x:xf numFmtId="201" fontId="2" fillId="6" borderId="7" xfId="0" applyNumberFormat="1" applyFont="1" applyFill="1" applyBorder="1" applyAlignment="1">
      <x:alignment horizontal="left" vertical="top" wrapText="1"/>
    </x:xf>
    <x:xf numFmtId="201" fontId="2" fillId="6" borderId="0" xfId="0" applyNumberFormat="1" applyFont="1" applyFill="1" applyBorder="1" applyAlignment="1">
      <x:alignment horizontal="center" vertical="top" wrapText="1"/>
    </x:xf>
    <x:xf numFmtId="201" fontId="2" fillId="6" borderId="7" xfId="0" applyNumberFormat="1" applyFont="1" applyFill="1" applyBorder="1" applyAlignment="1">
      <x:alignment horizontal="center" vertical="top" wrapText="1"/>
    </x:xf>
    <x:xf numFmtId="0" fontId="0" fillId="8" borderId="0" xfId="0" applyNumberFormat="1" applyFont="1" applyFill="1" applyBorder="1"/>
    <x:xf numFmtId="0" fontId="12" fillId="8" borderId="0" xfId="0" applyNumberFormat="1" applyFont="1" applyFill="1" applyBorder="1"/>
    <x:xf numFmtId="0" fontId="12" fillId="8" borderId="21" xfId="0" applyNumberFormat="1" applyFont="1" applyFill="1" applyBorder="1"/>
    <x:xf numFmtId="0" fontId="12" fillId="8" borderId="22" xfId="0" applyNumberFormat="1" applyFont="1" applyFill="1" applyBorder="1"/>
    <x:xf numFmtId="0" fontId="12" fillId="8" borderId="23" xfId="0" applyNumberFormat="1" applyFont="1" applyFill="1" applyBorder="1"/>
    <x:xf numFmtId="0" fontId="12" fillId="8" borderId="24" xfId="0" applyNumberFormat="1" applyFont="1" applyFill="1" applyBorder="1"/>
    <x:xf numFmtId="0" fontId="12" fillId="8" borderId="25" xfId="0" applyNumberFormat="1" applyFont="1" applyFill="1" applyBorder="1"/>
    <x:xf numFmtId="0" fontId="12" fillId="8" borderId="26" xfId="0" applyNumberFormat="1" applyFont="1" applyFill="1" applyBorder="1"/>
    <x:xf numFmtId="0" fontId="12" fillId="8" borderId="27" xfId="0" applyNumberFormat="1" applyFont="1" applyFill="1" applyBorder="1"/>
    <x:xf numFmtId="0" fontId="12" fillId="8" borderId="28" xfId="0" applyNumberFormat="1" applyFont="1" applyFill="1" applyBorder="1"/>
    <x:xf numFmtId="0" fontId="12" fillId="8" borderId="21" xfId="0" applyNumberFormat="1" applyFont="1" applyFill="1" applyBorder="1" applyAlignment="1">
      <x:alignment wrapText="1"/>
    </x:xf>
    <x:xf numFmtId="0" fontId="12" fillId="8" borderId="22" xfId="0" applyNumberFormat="1" applyFont="1" applyFill="1" applyBorder="1" applyAlignment="1">
      <x:alignment wrapText="1"/>
    </x:xf>
    <x:xf numFmtId="0" fontId="12" fillId="8" borderId="23" xfId="0" applyNumberFormat="1" applyFont="1" applyFill="1" applyBorder="1" applyAlignment="1">
      <x:alignment wrapText="1"/>
    </x:xf>
    <x:xf numFmtId="0" fontId="12" fillId="8" borderId="24" xfId="0" applyNumberFormat="1" applyFont="1" applyFill="1" applyBorder="1" applyAlignment="1">
      <x:alignment wrapText="1"/>
    </x:xf>
    <x:xf numFmtId="0" fontId="12" fillId="8" borderId="0" xfId="0" applyNumberFormat="1" applyFont="1" applyFill="1" applyBorder="1" applyAlignment="1">
      <x:alignment wrapText="1"/>
    </x:xf>
    <x:xf numFmtId="0" fontId="12" fillId="8" borderId="25" xfId="0" applyNumberFormat="1" applyFont="1" applyFill="1" applyBorder="1" applyAlignment="1">
      <x:alignment wrapText="1"/>
    </x:xf>
    <x:xf numFmtId="0" fontId="12" fillId="8" borderId="26" xfId="0" applyNumberFormat="1" applyFont="1" applyFill="1" applyBorder="1" applyAlignment="1">
      <x:alignment wrapText="1"/>
    </x:xf>
    <x:xf numFmtId="0" fontId="12" fillId="8" borderId="27" xfId="0" applyNumberFormat="1" applyFont="1" applyFill="1" applyBorder="1" applyAlignment="1">
      <x:alignment wrapText="1"/>
    </x:xf>
    <x:xf numFmtId="0" fontId="12" fillId="8" borderId="28" xfId="0" applyNumberFormat="1" applyFont="1" applyFill="1" applyBorder="1" applyAlignment="1">
      <x:alignment wrapText="1"/>
    </x:xf>
    <x:xf numFmtId="0" fontId="12" fillId="8" borderId="21" xfId="0" applyNumberFormat="1" applyFont="1" applyFill="1" applyBorder="1" applyAlignment="1">
      <x:alignment horizontal="left" wrapText="1"/>
    </x:xf>
    <x:xf numFmtId="0" fontId="12" fillId="8" borderId="22" xfId="0" applyNumberFormat="1" applyFont="1" applyFill="1" applyBorder="1" applyAlignment="1">
      <x:alignment horizontal="left" wrapText="1"/>
    </x:xf>
    <x:xf numFmtId="0" fontId="12" fillId="8" borderId="23" xfId="0" applyNumberFormat="1" applyFont="1" applyFill="1" applyBorder="1" applyAlignment="1">
      <x:alignment horizontal="left" wrapText="1"/>
    </x:xf>
    <x:xf numFmtId="0" fontId="12" fillId="8" borderId="24" xfId="0" applyNumberFormat="1" applyFont="1" applyFill="1" applyBorder="1" applyAlignment="1">
      <x:alignment horizontal="left" wrapText="1"/>
    </x:xf>
    <x:xf numFmtId="0" fontId="12" fillId="8" borderId="0" xfId="0" applyNumberFormat="1" applyFont="1" applyFill="1" applyBorder="1" applyAlignment="1">
      <x:alignment horizontal="left" wrapText="1"/>
    </x:xf>
    <x:xf numFmtId="0" fontId="12" fillId="8" borderId="25" xfId="0" applyNumberFormat="1" applyFont="1" applyFill="1" applyBorder="1" applyAlignment="1">
      <x:alignment horizontal="left" wrapText="1"/>
    </x:xf>
    <x:xf numFmtId="0" fontId="12" fillId="8" borderId="26" xfId="0" applyNumberFormat="1" applyFont="1" applyFill="1" applyBorder="1" applyAlignment="1">
      <x:alignment horizontal="left" wrapText="1"/>
    </x:xf>
    <x:xf numFmtId="0" fontId="12" fillId="8" borderId="27" xfId="0" applyNumberFormat="1" applyFont="1" applyFill="1" applyBorder="1" applyAlignment="1">
      <x:alignment horizontal="left" wrapText="1"/>
    </x:xf>
    <x:xf numFmtId="0" fontId="12" fillId="8" borderId="28" xfId="0" applyNumberFormat="1" applyFont="1" applyFill="1" applyBorder="1" applyAlignment="1">
      <x:alignment horizontal="left" wrapText="1"/>
    </x:xf>
    <x:xf numFmtId="0" fontId="0" fillId="7" borderId="0" xfId="0" applyNumberFormat="1" applyFont="1" applyFill="1" applyBorder="1"/>
    <x:xf numFmtId="0" fontId="12" fillId="7" borderId="0" xfId="0" applyNumberFormat="1" applyFont="1" applyFill="1" applyBorder="1"/>
    <x:xf numFmtId="0" fontId="12" fillId="7" borderId="29" xfId="0" applyNumberFormat="1" applyFont="1" applyFill="1" applyBorder="1"/>
    <x:xf numFmtId="0" fontId="12" fillId="7" borderId="30" xfId="0" applyNumberFormat="1" applyFont="1" applyFill="1" applyBorder="1"/>
    <x:xf numFmtId="0" fontId="12" fillId="7" borderId="31" xfId="0" applyNumberFormat="1" applyFont="1" applyFill="1" applyBorder="1"/>
    <x:xf numFmtId="0" fontId="12" fillId="7" borderId="29" xfId="0" applyNumberFormat="1" applyFont="1" applyFill="1" applyBorder="1" applyAlignment="1">
      <x:alignment wrapText="1"/>
    </x:xf>
    <x:xf numFmtId="0" fontId="12" fillId="7" borderId="30" xfId="0" applyNumberFormat="1" applyFont="1" applyFill="1" applyBorder="1" applyAlignment="1">
      <x:alignment wrapText="1"/>
    </x:xf>
    <x:xf numFmtId="0" fontId="12" fillId="7" borderId="31" xfId="0" applyNumberFormat="1" applyFont="1" applyFill="1" applyBorder="1" applyAlignment="1">
      <x:alignment wrapText="1"/>
    </x:xf>
    <x:xf numFmtId="0" fontId="12" fillId="7" borderId="29" xfId="0" applyNumberFormat="1" applyFont="1" applyFill="1" applyBorder="1" applyAlignment="1">
      <x:alignment vertical="center" wrapText="1"/>
    </x:xf>
    <x:xf numFmtId="0" fontId="12" fillId="7" borderId="30" xfId="0" applyNumberFormat="1" applyFont="1" applyFill="1" applyBorder="1" applyAlignment="1">
      <x:alignment vertical="center" wrapText="1"/>
    </x:xf>
    <x:xf numFmtId="0" fontId="12" fillId="7" borderId="31" xfId="0" applyNumberFormat="1" applyFont="1" applyFill="1" applyBorder="1" applyAlignment="1">
      <x:alignment vertical="center" wrapText="1"/>
    </x:xf>
    <x:xf numFmtId="0" fontId="12" fillId="7" borderId="32" xfId="0" applyNumberFormat="1" applyFont="1" applyFill="1" applyBorder="1"/>
    <x:xf numFmtId="0" fontId="12" fillId="7" borderId="33" xfId="0" applyNumberFormat="1" applyFont="1" applyFill="1" applyBorder="1"/>
    <x:xf numFmtId="0" fontId="12" fillId="7" borderId="34" xfId="0" applyNumberFormat="1" applyFont="1" applyFill="1" applyBorder="1"/>
    <x:xf numFmtId="0" fontId="12" fillId="7" borderId="35" xfId="0" applyNumberFormat="1" applyFont="1" applyFill="1" applyBorder="1"/>
    <x:xf numFmtId="0" fontId="12" fillId="7" borderId="36" xfId="0" applyNumberFormat="1" applyFont="1" applyFill="1" applyBorder="1"/>
    <x:xf numFmtId="0" fontId="12" fillId="7" borderId="37" xfId="0" applyNumberFormat="1" applyFont="1" applyFill="1" applyBorder="1"/>
    <x:xf numFmtId="0" fontId="12" fillId="7" borderId="38" xfId="0" applyNumberFormat="1" applyFont="1" applyFill="1" applyBorder="1"/>
    <x:xf numFmtId="0" fontId="12" fillId="7" borderId="39" xfId="0" applyNumberFormat="1" applyFont="1" applyFill="1" applyBorder="1"/>
    <x:xf numFmtId="0" fontId="12" fillId="7" borderId="32" xfId="0" applyNumberFormat="1" applyFont="1" applyFill="1" applyBorder="1" applyAlignment="1">
      <x:alignment wrapText="1"/>
    </x:xf>
    <x:xf numFmtId="0" fontId="12" fillId="7" borderId="33" xfId="0" applyNumberFormat="1" applyFont="1" applyFill="1" applyBorder="1" applyAlignment="1">
      <x:alignment wrapText="1"/>
    </x:xf>
    <x:xf numFmtId="0" fontId="12" fillId="7" borderId="34" xfId="0" applyNumberFormat="1" applyFont="1" applyFill="1" applyBorder="1" applyAlignment="1">
      <x:alignment wrapText="1"/>
    </x:xf>
    <x:xf numFmtId="0" fontId="12" fillId="7" borderId="35" xfId="0" applyNumberFormat="1" applyFont="1" applyFill="1" applyBorder="1" applyAlignment="1">
      <x:alignment wrapText="1"/>
    </x:xf>
    <x:xf numFmtId="0" fontId="12" fillId="7" borderId="0" xfId="0" applyNumberFormat="1" applyFont="1" applyFill="1" applyBorder="1" applyAlignment="1">
      <x:alignment wrapText="1"/>
    </x:xf>
    <x:xf numFmtId="0" fontId="12" fillId="7" borderId="36" xfId="0" applyNumberFormat="1" applyFont="1" applyFill="1" applyBorder="1" applyAlignment="1">
      <x:alignment wrapText="1"/>
    </x:xf>
    <x:xf numFmtId="0" fontId="12" fillId="7" borderId="37" xfId="0" applyNumberFormat="1" applyFont="1" applyFill="1" applyBorder="1" applyAlignment="1">
      <x:alignment wrapText="1"/>
    </x:xf>
    <x:xf numFmtId="0" fontId="12" fillId="7" borderId="38" xfId="0" applyNumberFormat="1" applyFont="1" applyFill="1" applyBorder="1" applyAlignment="1">
      <x:alignment wrapText="1"/>
    </x:xf>
    <x:xf numFmtId="0" fontId="12" fillId="7" borderId="39" xfId="0" applyNumberFormat="1" applyFont="1" applyFill="1" applyBorder="1" applyAlignment="1">
      <x:alignment wrapText="1"/>
    </x:xf>
    <x:xf numFmtId="0" fontId="12" fillId="7" borderId="32" xfId="0" applyNumberFormat="1" applyFont="1" applyFill="1" applyBorder="1" applyAlignment="1">
      <x:alignment vertical="center" wrapText="1"/>
    </x:xf>
    <x:xf numFmtId="0" fontId="12" fillId="7" borderId="33" xfId="0" applyNumberFormat="1" applyFont="1" applyFill="1" applyBorder="1" applyAlignment="1">
      <x:alignment vertical="center" wrapText="1"/>
    </x:xf>
    <x:xf numFmtId="0" fontId="12" fillId="7" borderId="34" xfId="0" applyNumberFormat="1" applyFont="1" applyFill="1" applyBorder="1" applyAlignment="1">
      <x:alignment vertical="center" wrapText="1"/>
    </x:xf>
    <x:xf numFmtId="0" fontId="12" fillId="7" borderId="35" xfId="0" applyNumberFormat="1" applyFont="1" applyFill="1" applyBorder="1" applyAlignment="1">
      <x:alignment vertical="center" wrapText="1"/>
    </x:xf>
    <x:xf numFmtId="0" fontId="12" fillId="7" borderId="0" xfId="0" applyNumberFormat="1" applyFont="1" applyFill="1" applyBorder="1" applyAlignment="1">
      <x:alignment vertical="center" wrapText="1"/>
    </x:xf>
    <x:xf numFmtId="0" fontId="12" fillId="7" borderId="36" xfId="0" applyNumberFormat="1" applyFont="1" applyFill="1" applyBorder="1" applyAlignment="1">
      <x:alignment vertical="center" wrapText="1"/>
    </x:xf>
    <x:xf numFmtId="0" fontId="12" fillId="7" borderId="37" xfId="0" applyNumberFormat="1" applyFont="1" applyFill="1" applyBorder="1" applyAlignment="1">
      <x:alignment vertical="center" wrapText="1"/>
    </x:xf>
    <x:xf numFmtId="0" fontId="12" fillId="7" borderId="38" xfId="0" applyNumberFormat="1" applyFont="1" applyFill="1" applyBorder="1" applyAlignment="1">
      <x:alignment vertical="center" wrapText="1"/>
    </x:xf>
    <x:xf numFmtId="0" fontId="12" fillId="7" borderId="39" xfId="0" applyNumberFormat="1" applyFont="1" applyFill="1" applyBorder="1" applyAlignment="1">
      <x:alignment vertical="center" wrapText="1"/>
    </x:xf>
    <x:xf numFmtId="200" fontId="12" fillId="8" borderId="21" xfId="0" applyNumberFormat="1" applyFont="1" applyFill="1" applyBorder="1" applyAlignment="1">
      <x:alignment horizontal="left" vertical="center" wrapText="1"/>
    </x:xf>
    <x:xf numFmtId="200" fontId="12" fillId="8" borderId="24" xfId="0" applyNumberFormat="1" applyFont="1" applyFill="1" applyBorder="1" applyAlignment="1">
      <x:alignment horizontal="left" vertical="center" wrapText="1"/>
    </x:xf>
    <x:xf numFmtId="202" fontId="12" fillId="7" borderId="32" xfId="0" applyNumberFormat="1" applyFont="1" applyFill="1" applyBorder="1" applyAlignment="1">
      <x:alignment vertical="center" wrapText="1"/>
    </x:xf>
    <x:xf numFmtId="202" fontId="12" fillId="7" borderId="33" xfId="0" applyNumberFormat="1" applyFont="1" applyFill="1" applyBorder="1" applyAlignment="1">
      <x:alignment vertical="center" wrapText="1"/>
    </x:xf>
    <x:xf numFmtId="202" fontId="12" fillId="7" borderId="34" xfId="0" applyNumberFormat="1" applyFont="1" applyFill="1" applyBorder="1" applyAlignment="1">
      <x:alignment vertical="center" wrapText="1"/>
    </x:xf>
    <x:xf numFmtId="202" fontId="12" fillId="7" borderId="35" xfId="0" applyNumberFormat="1" applyFont="1" applyFill="1" applyBorder="1" applyAlignment="1">
      <x:alignment vertical="center" wrapText="1"/>
    </x:xf>
    <x:xf numFmtId="202" fontId="12" fillId="7" borderId="0" xfId="0" applyNumberFormat="1" applyFont="1" applyFill="1" applyBorder="1" applyAlignment="1">
      <x:alignment vertical="center" wrapText="1"/>
    </x:xf>
    <x:xf numFmtId="202" fontId="12" fillId="7" borderId="36" xfId="0" applyNumberFormat="1" applyFont="1" applyFill="1" applyBorder="1" applyAlignment="1">
      <x:alignment vertical="center" wrapText="1"/>
    </x:xf>
    <x:xf numFmtId="202" fontId="12" fillId="7" borderId="37" xfId="0" applyNumberFormat="1" applyFont="1" applyFill="1" applyBorder="1" applyAlignment="1">
      <x:alignment vertical="center" wrapText="1"/>
    </x:xf>
    <x:xf numFmtId="202" fontId="12" fillId="7" borderId="38" xfId="0" applyNumberFormat="1" applyFont="1" applyFill="1" applyBorder="1" applyAlignment="1">
      <x:alignment vertical="center" wrapText="1"/>
    </x:xf>
    <x:xf numFmtId="202" fontId="12" fillId="7" borderId="39" xfId="0" applyNumberFormat="1" applyFont="1" applyFill="1" applyBorder="1" applyAlignment="1">
      <x:alignment vertical="center" wrapText="1"/>
    </x:xf>
    <x:xf numFmtId="202" fontId="12" fillId="7" borderId="32" xfId="0" applyNumberFormat="1" applyFont="1" applyFill="1" applyBorder="1" applyAlignment="1">
      <x:alignment horizontal="center" vertical="center" wrapText="1"/>
    </x:xf>
    <x:xf numFmtId="202" fontId="12" fillId="7" borderId="33" xfId="0" applyNumberFormat="1" applyFont="1" applyFill="1" applyBorder="1" applyAlignment="1">
      <x:alignment horizontal="center" vertical="center" wrapText="1"/>
    </x:xf>
    <x:xf numFmtId="202" fontId="12" fillId="7" borderId="34" xfId="0" applyNumberFormat="1" applyFont="1" applyFill="1" applyBorder="1" applyAlignment="1">
      <x:alignment horizontal="center" vertical="center" wrapText="1"/>
    </x:xf>
    <x:xf numFmtId="202" fontId="12" fillId="7" borderId="35" xfId="0" applyNumberFormat="1" applyFont="1" applyFill="1" applyBorder="1" applyAlignment="1">
      <x:alignment horizontal="center" vertical="center" wrapText="1"/>
    </x:xf>
    <x:xf numFmtId="202" fontId="12" fillId="7" borderId="0" xfId="0" applyNumberFormat="1" applyFont="1" applyFill="1" applyBorder="1" applyAlignment="1">
      <x:alignment horizontal="center" vertical="center" wrapText="1"/>
    </x:xf>
    <x:xf numFmtId="202" fontId="12" fillId="7" borderId="36" xfId="0" applyNumberFormat="1" applyFont="1" applyFill="1" applyBorder="1" applyAlignment="1">
      <x:alignment horizontal="center" vertical="center" wrapText="1"/>
    </x:xf>
    <x:xf numFmtId="202" fontId="12" fillId="7" borderId="37" xfId="0" applyNumberFormat="1" applyFont="1" applyFill="1" applyBorder="1" applyAlignment="1">
      <x:alignment horizontal="center" vertical="center" wrapText="1"/>
    </x:xf>
    <x:xf numFmtId="202" fontId="12" fillId="7" borderId="38" xfId="0" applyNumberFormat="1" applyFont="1" applyFill="1" applyBorder="1" applyAlignment="1">
      <x:alignment horizontal="center" vertical="center" wrapText="1"/>
    </x:xf>
    <x:xf numFmtId="202" fontId="12" fillId="7" borderId="39" xfId="0" applyNumberFormat="1" applyFont="1" applyFill="1" applyBorder="1" applyAlignment="1">
      <x:alignment horizontal="center" vertical="center" wrapText="1"/>
    </x:xf>
    <x:xf numFmtId="0" fontId="15" fillId="2" borderId="0" xfId="0" applyNumberFormat="1" applyFont="1" applyFill="1" applyBorder="1"/>
    <x:xf numFmtId="0" fontId="15" fillId="2" borderId="1" xfId="0" applyNumberFormat="1" applyFont="1" applyFill="1" applyBorder="1"/>
    <x:xf numFmtId="0" fontId="15" fillId="2" borderId="2" xfId="0" applyNumberFormat="1" applyFont="1" applyFill="1" applyBorder="1"/>
    <x:xf numFmtId="0" fontId="15" fillId="2" borderId="3" xfId="0" applyNumberFormat="1" applyFont="1" applyFill="1" applyBorder="1"/>
    <x:xf numFmtId="0" fontId="15" fillId="2" borderId="4" xfId="0" applyNumberFormat="1" applyFont="1" applyFill="1" applyBorder="1"/>
    <x:xf numFmtId="0" fontId="15" fillId="2" borderId="5" xfId="0" applyNumberFormat="1" applyFont="1" applyFill="1" applyBorder="1"/>
    <x:xf numFmtId="0" fontId="15" fillId="2" borderId="6" xfId="0" applyNumberFormat="1" applyFont="1" applyFill="1" applyBorder="1"/>
    <x:xf numFmtId="0" fontId="15" fillId="2" borderId="1" xfId="0" applyNumberFormat="1" applyFont="1" applyFill="1" applyBorder="1" applyAlignment="1">
      <x:alignment horizontal="left"/>
    </x:xf>
    <x:xf numFmtId="0" fontId="15" fillId="2" borderId="2" xfId="0" applyNumberFormat="1" applyFont="1" applyFill="1" applyBorder="1" applyAlignment="1">
      <x:alignment horizontal="left"/>
    </x:xf>
    <x:xf numFmtId="0" fontId="15" fillId="2" borderId="3" xfId="0" applyNumberFormat="1" applyFont="1" applyFill="1" applyBorder="1" applyAlignment="1">
      <x:alignment horizontal="left"/>
    </x:xf>
    <x:xf numFmtId="0" fontId="15" fillId="2" borderId="4" xfId="0" applyNumberFormat="1" applyFont="1" applyFill="1" applyBorder="1" applyAlignment="1">
      <x:alignment horizontal="left"/>
    </x:xf>
    <x:xf numFmtId="0" fontId="15" fillId="2" borderId="5" xfId="0" applyNumberFormat="1" applyFont="1" applyFill="1" applyBorder="1" applyAlignment="1">
      <x:alignment horizontal="left"/>
    </x:xf>
    <x:xf numFmtId="0" fontId="15" fillId="2" borderId="6" xfId="0" applyNumberFormat="1" applyFont="1" applyFill="1" applyBorder="1" applyAlignment="1">
      <x:alignment horizontal="left"/>
    </x:xf>
    <x:xf numFmtId="0" fontId="15" fillId="2" borderId="1" xfId="0" applyNumberFormat="1" applyFont="1" applyFill="1" applyBorder="1" applyAlignment="1">
      <x:alignment horizontal="left" vertical="center"/>
    </x:xf>
    <x:xf numFmtId="0" fontId="15" fillId="2" borderId="2" xfId="0" applyNumberFormat="1" applyFont="1" applyFill="1" applyBorder="1" applyAlignment="1">
      <x:alignment horizontal="left" vertical="center"/>
    </x:xf>
    <x:xf numFmtId="0" fontId="15" fillId="2" borderId="3" xfId="0" applyNumberFormat="1" applyFont="1" applyFill="1" applyBorder="1" applyAlignment="1">
      <x:alignment horizontal="left" vertical="center"/>
    </x:xf>
    <x:xf numFmtId="0" fontId="15" fillId="2" borderId="4" xfId="0" applyNumberFormat="1" applyFont="1" applyFill="1" applyBorder="1" applyAlignment="1">
      <x:alignment horizontal="left" vertical="center"/>
    </x:xf>
    <x:xf numFmtId="0" fontId="15" fillId="2" borderId="5" xfId="0" applyNumberFormat="1" applyFont="1" applyFill="1" applyBorder="1" applyAlignment="1">
      <x:alignment horizontal="left" vertical="center"/>
    </x:xf>
    <x:xf numFmtId="0" fontId="15" fillId="2" borderId="6" xfId="0" applyNumberFormat="1" applyFont="1" applyFill="1" applyBorder="1" applyAlignment="1">
      <x:alignment horizontal="left" vertical="center"/>
    </x:xf>
    <x:xf numFmtId="0" fontId="16" fillId="3" borderId="0" xfId="0" applyNumberFormat="1" applyFont="1" applyFill="1" applyBorder="1"/>
    <x:xf numFmtId="0" fontId="16" fillId="3" borderId="0" xfId="0" applyNumberFormat="1" applyFont="1" applyFill="1" applyBorder="1" applyAlignment="1">
      <x:alignment vertical="center"/>
    </x:xf>
    <x:xf numFmtId="0" fontId="17" fillId="3" borderId="0" xfId="0" applyNumberFormat="1" applyFont="1" applyFill="1" applyBorder="1"/>
    <x:xf numFmtId="0" fontId="17" fillId="3" borderId="0" xfId="0" applyNumberFormat="1" applyFont="1" applyFill="1" applyBorder="1" applyAlignment="1">
      <x:alignment horizontal="right"/>
    </x:xf>
    <x:xf numFmtId="0" fontId="17" fillId="3" borderId="0" xfId="0" applyNumberFormat="1" applyFont="1" applyFill="1" applyBorder="1" applyAlignment="1">
      <x:alignment horizontal="right" vertical="center"/>
    </x:xf>
    <x:xf numFmtId="203" fontId="17" fillId="3" borderId="0" xfId="0" applyNumberFormat="1" applyFont="1" applyFill="1" applyBorder="1" applyAlignment="1">
      <x:alignment horizontal="right" vertical="center"/>
    </x:xf>
    <x:xf numFmtId="0" fontId="2" fillId="6" borderId="40" xfId="0" applyNumberFormat="1" applyFont="1" applyFill="1" applyBorder="1"/>
    <x:xf numFmtId="0" fontId="2" fillId="6" borderId="41" xfId="0" applyNumberFormat="1" applyFont="1" applyFill="1" applyBorder="1"/>
    <x:xf numFmtId="0" fontId="2" fillId="6" borderId="42" xfId="0" applyNumberFormat="1" applyFont="1" applyFill="1" applyBorder="1"/>
    <x:xf numFmtId="0" fontId="2" fillId="6" borderId="43" xfId="0" applyNumberFormat="1" applyFont="1" applyFill="1" applyBorder="1"/>
    <x:xf numFmtId="0" fontId="2" fillId="6" borderId="44" xfId="0" applyNumberFormat="1" applyFont="1" applyFill="1" applyBorder="1"/>
    <x:xf numFmtId="0" fontId="2" fillId="6" borderId="45" xfId="0" applyNumberFormat="1" applyFont="1" applyFill="1" applyBorder="1"/>
    <x:xf numFmtId="0" fontId="2" fillId="6" borderId="46" xfId="0" applyNumberFormat="1" applyFont="1" applyFill="1" applyBorder="1"/>
    <x:xf numFmtId="0" fontId="2" fillId="6" borderId="47" xfId="0" applyNumberFormat="1" applyFont="1" applyFill="1" applyBorder="1"/>
    <x:xf numFmtId="0" fontId="2" fillId="6" borderId="40" xfId="0" applyNumberFormat="1" applyFont="1" applyFill="1" applyBorder="1" applyAlignment="1">
      <x:alignment vertical="center"/>
    </x:xf>
    <x:xf numFmtId="0" fontId="2" fillId="6" borderId="41" xfId="0" applyNumberFormat="1" applyFont="1" applyFill="1" applyBorder="1" applyAlignment="1">
      <x:alignment vertical="center"/>
    </x:xf>
    <x:xf numFmtId="0" fontId="2" fillId="6" borderId="42" xfId="0" applyNumberFormat="1" applyFont="1" applyFill="1" applyBorder="1" applyAlignment="1">
      <x:alignment vertical="center"/>
    </x:xf>
    <x:xf numFmtId="0" fontId="2" fillId="6" borderId="43" xfId="0" applyNumberFormat="1" applyFont="1" applyFill="1" applyBorder="1" applyAlignment="1">
      <x:alignment vertical="center"/>
    </x:xf>
    <x:xf numFmtId="0" fontId="2" fillId="6" borderId="0" xfId="0" applyNumberFormat="1" applyFont="1" applyFill="1" applyBorder="1" applyAlignment="1">
      <x:alignment vertical="center"/>
    </x:xf>
    <x:xf numFmtId="0" fontId="2" fillId="6" borderId="44" xfId="0" applyNumberFormat="1" applyFont="1" applyFill="1" applyBorder="1" applyAlignment="1">
      <x:alignment vertical="center"/>
    </x:xf>
    <x:xf numFmtId="0" fontId="2" fillId="6" borderId="45" xfId="0" applyNumberFormat="1" applyFont="1" applyFill="1" applyBorder="1" applyAlignment="1">
      <x:alignment vertical="center"/>
    </x:xf>
    <x:xf numFmtId="0" fontId="2" fillId="6" borderId="46" xfId="0" applyNumberFormat="1" applyFont="1" applyFill="1" applyBorder="1" applyAlignment="1">
      <x:alignment vertical="center"/>
    </x:xf>
    <x:xf numFmtId="0" fontId="2" fillId="6" borderId="47" xfId="0" applyNumberFormat="1" applyFont="1" applyFill="1" applyBorder="1" applyAlignment="1">
      <x:alignment vertical="center"/>
    </x:xf>
    <x:xf numFmtId="0" fontId="7" fillId="6" borderId="40" xfId="0" applyNumberFormat="1" applyFont="1" applyFill="1" applyBorder="1" applyAlignment="1">
      <x:alignment vertical="center"/>
    </x:xf>
    <x:xf numFmtId="0" fontId="7" fillId="6" borderId="41" xfId="0" applyNumberFormat="1" applyFont="1" applyFill="1" applyBorder="1" applyAlignment="1">
      <x:alignment vertical="center"/>
    </x:xf>
    <x:xf numFmtId="0" fontId="7" fillId="6" borderId="42" xfId="0" applyNumberFormat="1" applyFont="1" applyFill="1" applyBorder="1" applyAlignment="1">
      <x:alignment vertical="center"/>
    </x:xf>
    <x:xf numFmtId="0" fontId="7" fillId="6" borderId="43" xfId="0" applyNumberFormat="1" applyFont="1" applyFill="1" applyBorder="1" applyAlignment="1">
      <x:alignment vertical="center"/>
    </x:xf>
    <x:xf numFmtId="0" fontId="7" fillId="6" borderId="0" xfId="0" applyNumberFormat="1" applyFont="1" applyFill="1" applyBorder="1" applyAlignment="1">
      <x:alignment vertical="center"/>
    </x:xf>
    <x:xf numFmtId="0" fontId="7" fillId="6" borderId="44" xfId="0" applyNumberFormat="1" applyFont="1" applyFill="1" applyBorder="1" applyAlignment="1">
      <x:alignment vertical="center"/>
    </x:xf>
    <x:xf numFmtId="0" fontId="7" fillId="6" borderId="40" xfId="0" applyNumberFormat="1" applyFont="1" applyFill="1" applyBorder="1" applyAlignment="1">
      <x:alignment horizontal="center" vertical="center"/>
    </x:xf>
    <x:xf numFmtId="0" fontId="7" fillId="6" borderId="41" xfId="0" applyNumberFormat="1" applyFont="1" applyFill="1" applyBorder="1" applyAlignment="1">
      <x:alignment horizontal="center" vertical="center"/>
    </x:xf>
    <x:xf numFmtId="0" fontId="7" fillId="6" borderId="42" xfId="0" applyNumberFormat="1" applyFont="1" applyFill="1" applyBorder="1" applyAlignment="1">
      <x:alignment horizontal="center" vertical="center"/>
    </x:xf>
    <x:xf numFmtId="0" fontId="7" fillId="6" borderId="43" xfId="0" applyNumberFormat="1" applyFont="1" applyFill="1" applyBorder="1" applyAlignment="1">
      <x:alignment horizontal="center" vertical="center"/>
    </x:xf>
    <x:xf numFmtId="0" fontId="7" fillId="6" borderId="0" xfId="0" applyNumberFormat="1" applyFont="1" applyFill="1" applyBorder="1" applyAlignment="1">
      <x:alignment horizontal="center" vertical="center"/>
    </x:xf>
    <x:xf numFmtId="0" fontId="7" fillId="6" borderId="44" xfId="0" applyNumberFormat="1" applyFont="1" applyFill="1" applyBorder="1" applyAlignment="1">
      <x:alignment horizontal="center" vertical="center"/>
    </x:xf>
    <x:xf numFmtId="0" fontId="18" fillId="6" borderId="43" xfId="0" applyNumberFormat="1" applyFont="1" applyFill="1" applyBorder="1" applyAlignment="1">
      <x:alignment vertical="center"/>
    </x:xf>
    <x:xf numFmtId="0" fontId="18" fillId="6" borderId="0" xfId="0" applyNumberFormat="1" applyFont="1" applyFill="1" applyBorder="1" applyAlignment="1">
      <x:alignment vertical="center"/>
    </x:xf>
    <x:xf numFmtId="0" fontId="18" fillId="6" borderId="44" xfId="0" applyNumberFormat="1" applyFont="1" applyFill="1" applyBorder="1" applyAlignment="1">
      <x:alignment vertical="center"/>
    </x:xf>
    <x:xf numFmtId="204" fontId="18" fillId="6" borderId="43" xfId="0" applyNumberFormat="1" applyFont="1" applyFill="1" applyBorder="1" applyAlignment="1">
      <x:alignment vertical="center"/>
    </x:xf>
    <x:xf numFmtId="204" fontId="18" fillId="6" borderId="0" xfId="0" applyNumberFormat="1" applyFont="1" applyFill="1" applyBorder="1" applyAlignment="1">
      <x:alignment vertical="center"/>
    </x:xf>
    <x:xf numFmtId="204" fontId="18" fillId="6" borderId="44" xfId="0" applyNumberFormat="1" applyFont="1" applyFill="1" applyBorder="1" applyAlignment="1">
      <x:alignment vertical="center"/>
    </x:xf>
    <x:xf numFmtId="204" fontId="18" fillId="6" borderId="43" xfId="0" applyNumberFormat="1" applyFont="1" applyFill="1" applyBorder="1" applyAlignment="1">
      <x:alignment horizontal="center" vertical="center"/>
    </x:xf>
    <x:xf numFmtId="204" fontId="18" fillId="6" borderId="0" xfId="0" applyNumberFormat="1" applyFont="1" applyFill="1" applyBorder="1" applyAlignment="1">
      <x:alignment horizontal="center" vertical="center"/>
    </x:xf>
    <x:xf numFmtId="204" fontId="18" fillId="6" borderId="44" xfId="0" applyNumberFormat="1" applyFont="1" applyFill="1" applyBorder="1" applyAlignment="1">
      <x:alignment horizontal="center" vertical="center"/>
    </x:xf>
    <x:xf numFmtId="0" fontId="19" fillId="6" borderId="43" xfId="0" applyNumberFormat="1" applyFont="1" applyFill="1" applyBorder="1" applyAlignment="1">
      <x:alignment vertical="center"/>
    </x:xf>
    <x:xf numFmtId="0" fontId="19" fillId="6" borderId="0" xfId="0" applyNumberFormat="1" applyFont="1" applyFill="1" applyBorder="1" applyAlignment="1">
      <x:alignment vertical="center"/>
    </x:xf>
    <x:xf numFmtId="0" fontId="19" fillId="6" borderId="44" xfId="0" applyNumberFormat="1" applyFont="1" applyFill="1" applyBorder="1" applyAlignment="1">
      <x:alignment vertical="center"/>
    </x:xf>
    <x:xf numFmtId="0" fontId="19" fillId="6" borderId="45" xfId="0" applyNumberFormat="1" applyFont="1" applyFill="1" applyBorder="1" applyAlignment="1">
      <x:alignment vertical="center"/>
    </x:xf>
    <x:xf numFmtId="0" fontId="19" fillId="6" borderId="46" xfId="0" applyNumberFormat="1" applyFont="1" applyFill="1" applyBorder="1" applyAlignment="1">
      <x:alignment vertical="center"/>
    </x:xf>
    <x:xf numFmtId="0" fontId="19" fillId="6" borderId="47" xfId="0" applyNumberFormat="1" applyFont="1" applyFill="1" applyBorder="1" applyAlignment="1">
      <x:alignment vertical="center"/>
    </x:xf>
    <x:xf numFmtId="0" fontId="19" fillId="6" borderId="43" xfId="0" applyNumberFormat="1" applyFont="1" applyFill="1" applyBorder="1" applyAlignment="1">
      <x:alignment vertical="center" wrapText="1"/>
    </x:xf>
    <x:xf numFmtId="0" fontId="19" fillId="6" borderId="0" xfId="0" applyNumberFormat="1" applyFont="1" applyFill="1" applyBorder="1" applyAlignment="1">
      <x:alignment vertical="center" wrapText="1"/>
    </x:xf>
    <x:xf numFmtId="0" fontId="19" fillId="6" borderId="44" xfId="0" applyNumberFormat="1" applyFont="1" applyFill="1" applyBorder="1" applyAlignment="1">
      <x:alignment vertical="center" wrapText="1"/>
    </x:xf>
    <x:xf numFmtId="0" fontId="19" fillId="6" borderId="45" xfId="0" applyNumberFormat="1" applyFont="1" applyFill="1" applyBorder="1" applyAlignment="1">
      <x:alignment vertical="center" wrapText="1"/>
    </x:xf>
    <x:xf numFmtId="0" fontId="19" fillId="6" borderId="46" xfId="0" applyNumberFormat="1" applyFont="1" applyFill="1" applyBorder="1" applyAlignment="1">
      <x:alignment vertical="center" wrapText="1"/>
    </x:xf>
    <x:xf numFmtId="0" fontId="19" fillId="6" borderId="47" xfId="0" applyNumberFormat="1" applyFont="1" applyFill="1" applyBorder="1" applyAlignment="1">
      <x:alignment vertical="center" wrapText="1"/>
    </x:xf>
    <x:xf numFmtId="0" fontId="19" fillId="6" borderId="43" xfId="0" applyNumberFormat="1" applyFont="1" applyFill="1" applyBorder="1" applyAlignment="1">
      <x:alignment horizontal="center" vertical="center" wrapText="1"/>
    </x:xf>
    <x:xf numFmtId="0" fontId="19" fillId="6" borderId="0" xfId="0" applyNumberFormat="1" applyFont="1" applyFill="1" applyBorder="1" applyAlignment="1">
      <x:alignment horizontal="center" vertical="center" wrapText="1"/>
    </x:xf>
    <x:xf numFmtId="0" fontId="19" fillId="6" borderId="44" xfId="0" applyNumberFormat="1" applyFont="1" applyFill="1" applyBorder="1" applyAlignment="1">
      <x:alignment horizontal="center" vertical="center" wrapText="1"/>
    </x:xf>
    <x:xf numFmtId="0" fontId="19" fillId="6" borderId="45" xfId="0" applyNumberFormat="1" applyFont="1" applyFill="1" applyBorder="1" applyAlignment="1">
      <x:alignment horizontal="center" vertical="center" wrapText="1"/>
    </x:xf>
    <x:xf numFmtId="0" fontId="19" fillId="6" borderId="46" xfId="0" applyNumberFormat="1" applyFont="1" applyFill="1" applyBorder="1" applyAlignment="1">
      <x:alignment horizontal="center" vertical="center" wrapText="1"/>
    </x:xf>
    <x:xf numFmtId="0" fontId="19" fillId="6" borderId="47" xfId="0" applyNumberFormat="1" applyFont="1" applyFill="1" applyBorder="1" applyAlignment="1">
      <x:alignment horizontal="center" vertical="center" wrapText="1"/>
    </x:xf>
    <x:xf numFmtId="0" fontId="20" fillId="6" borderId="43" xfId="0" applyNumberFormat="1" applyFont="1" applyFill="1" applyBorder="1" applyAlignment="1">
      <x:alignment vertical="center"/>
    </x:xf>
    <x:xf numFmtId="0" fontId="20" fillId="6" borderId="0" xfId="0" applyNumberFormat="1" applyFont="1" applyFill="1" applyBorder="1" applyAlignment="1">
      <x:alignment vertical="center"/>
    </x:xf>
    <x:xf numFmtId="0" fontId="20" fillId="6" borderId="44" xfId="0" applyNumberFormat="1" applyFont="1" applyFill="1" applyBorder="1" applyAlignment="1">
      <x:alignment vertical="center"/>
    </x:xf>
    <x:xf numFmtId="205" fontId="20" fillId="6" borderId="43" xfId="0" applyNumberFormat="1" applyFont="1" applyFill="1" applyBorder="1" applyAlignment="1">
      <x:alignment vertical="center"/>
    </x:xf>
    <x:xf numFmtId="205" fontId="20" fillId="6" borderId="0" xfId="0" applyNumberFormat="1" applyFont="1" applyFill="1" applyBorder="1" applyAlignment="1">
      <x:alignment vertical="center"/>
    </x:xf>
    <x:xf numFmtId="205" fontId="20" fillId="6" borderId="44" xfId="0" applyNumberFormat="1" applyFont="1" applyFill="1" applyBorder="1" applyAlignment="1">
      <x:alignment vertical="center"/>
    </x:xf>
    <x:xf numFmtId="205" fontId="20" fillId="6" borderId="43" xfId="0" applyNumberFormat="1" applyFont="1" applyFill="1" applyBorder="1" applyAlignment="1">
      <x:alignment horizontal="center" vertical="center"/>
    </x:xf>
    <x:xf numFmtId="205" fontId="20" fillId="6" borderId="0" xfId="0" applyNumberFormat="1" applyFont="1" applyFill="1" applyBorder="1" applyAlignment="1">
      <x:alignment horizontal="center" vertical="center"/>
    </x:xf>
    <x:xf numFmtId="205" fontId="20" fillId="6" borderId="44" xfId="0" applyNumberFormat="1" applyFont="1" applyFill="1" applyBorder="1" applyAlignment="1">
      <x:alignment horizontal="center" vertical="center"/>
    </x:xf>
    <x:xf numFmtId="0" fontId="21" fillId="6" borderId="43" xfId="0" applyNumberFormat="1" applyFont="1" applyFill="1" applyBorder="1" applyAlignment="1">
      <x:alignment vertical="center"/>
    </x:xf>
    <x:xf numFmtId="0" fontId="21" fillId="6" borderId="0" xfId="0" applyNumberFormat="1" applyFont="1" applyFill="1" applyBorder="1" applyAlignment="1">
      <x:alignment vertical="center"/>
    </x:xf>
    <x:xf numFmtId="0" fontId="21" fillId="6" borderId="44" xfId="0" applyNumberFormat="1" applyFont="1" applyFill="1" applyBorder="1" applyAlignment="1">
      <x:alignment vertical="center"/>
    </x:xf>
    <x:xf numFmtId="205" fontId="21" fillId="6" borderId="43" xfId="0" applyNumberFormat="1" applyFont="1" applyFill="1" applyBorder="1" applyAlignment="1">
      <x:alignment vertical="center"/>
    </x:xf>
    <x:xf numFmtId="205" fontId="21" fillId="6" borderId="0" xfId="0" applyNumberFormat="1" applyFont="1" applyFill="1" applyBorder="1" applyAlignment="1">
      <x:alignment vertical="center"/>
    </x:xf>
    <x:xf numFmtId="205" fontId="21" fillId="6" borderId="44" xfId="0" applyNumberFormat="1" applyFont="1" applyFill="1" applyBorder="1" applyAlignment="1">
      <x:alignment vertical="center"/>
    </x:xf>
    <x:xf numFmtId="205" fontId="21" fillId="6" borderId="43" xfId="0" applyNumberFormat="1" applyFont="1" applyFill="1" applyBorder="1" applyAlignment="1">
      <x:alignment horizontal="center" vertical="center"/>
    </x:xf>
    <x:xf numFmtId="205" fontId="21" fillId="6" borderId="0" xfId="0" applyNumberFormat="1" applyFont="1" applyFill="1" applyBorder="1" applyAlignment="1">
      <x:alignment horizontal="center" vertical="center"/>
    </x:xf>
    <x:xf numFmtId="205" fontId="21" fillId="6" borderId="44" xfId="0" applyNumberFormat="1" applyFont="1" applyFill="1" applyBorder="1" applyAlignment="1">
      <x:alignment horizontal="center" vertical="center"/>
    </x:xf>
    <x:xf numFmtId="0" fontId="22" fillId="6" borderId="43" xfId="0" applyNumberFormat="1" applyFont="1" applyFill="1" applyBorder="1" applyAlignment="1">
      <x:alignment vertical="center"/>
    </x:xf>
    <x:xf numFmtId="0" fontId="22" fillId="6" borderId="0" xfId="0" applyNumberFormat="1" applyFont="1" applyFill="1" applyBorder="1" applyAlignment="1">
      <x:alignment vertical="center"/>
    </x:xf>
    <x:xf numFmtId="0" fontId="22" fillId="6" borderId="44" xfId="0" applyNumberFormat="1" applyFont="1" applyFill="1" applyBorder="1" applyAlignment="1">
      <x:alignment vertical="center"/>
    </x:xf>
    <x:xf numFmtId="205" fontId="22" fillId="6" borderId="43" xfId="0" applyNumberFormat="1" applyFont="1" applyFill="1" applyBorder="1" applyAlignment="1">
      <x:alignment vertical="center"/>
    </x:xf>
    <x:xf numFmtId="205" fontId="22" fillId="6" borderId="0" xfId="0" applyNumberFormat="1" applyFont="1" applyFill="1" applyBorder="1" applyAlignment="1">
      <x:alignment vertical="center"/>
    </x:xf>
    <x:xf numFmtId="205" fontId="22" fillId="6" borderId="44" xfId="0" applyNumberFormat="1" applyFont="1" applyFill="1" applyBorder="1" applyAlignment="1">
      <x:alignment vertical="center"/>
    </x:xf>
    <x:xf numFmtId="205" fontId="22" fillId="6" borderId="43" xfId="0" applyNumberFormat="1" applyFont="1" applyFill="1" applyBorder="1" applyAlignment="1">
      <x:alignment horizontal="center" vertical="center"/>
    </x:xf>
    <x:xf numFmtId="205" fontId="22" fillId="6" borderId="0" xfId="0" applyNumberFormat="1" applyFont="1" applyFill="1" applyBorder="1" applyAlignment="1">
      <x:alignment horizontal="center" vertical="center"/>
    </x:xf>
    <x:xf numFmtId="205" fontId="22" fillId="6" borderId="44" xfId="0" applyNumberFormat="1" applyFont="1" applyFill="1" applyBorder="1" applyAlignment="1">
      <x:alignment horizontal="center" vertical="center"/>
    </x:xf>
    <x:xf numFmtId="0" fontId="23" fillId="6" borderId="43" xfId="0" applyNumberFormat="1" applyFont="1" applyFill="1" applyBorder="1" applyAlignment="1">
      <x:alignment vertical="center"/>
    </x:xf>
    <x:xf numFmtId="0" fontId="23" fillId="6" borderId="0" xfId="0" applyNumberFormat="1" applyFont="1" applyFill="1" applyBorder="1" applyAlignment="1">
      <x:alignment vertical="center"/>
    </x:xf>
    <x:xf numFmtId="0" fontId="23" fillId="6" borderId="44" xfId="0" applyNumberFormat="1" applyFont="1" applyFill="1" applyBorder="1" applyAlignment="1">
      <x:alignment vertical="center"/>
    </x:xf>
    <x:xf numFmtId="205" fontId="23" fillId="6" borderId="43" xfId="0" applyNumberFormat="1" applyFont="1" applyFill="1" applyBorder="1" applyAlignment="1">
      <x:alignment vertical="center"/>
    </x:xf>
    <x:xf numFmtId="205" fontId="23" fillId="6" borderId="0" xfId="0" applyNumberFormat="1" applyFont="1" applyFill="1" applyBorder="1" applyAlignment="1">
      <x:alignment vertical="center"/>
    </x:xf>
    <x:xf numFmtId="205" fontId="23" fillId="6" borderId="44" xfId="0" applyNumberFormat="1" applyFont="1" applyFill="1" applyBorder="1" applyAlignment="1">
      <x:alignment vertical="center"/>
    </x:xf>
    <x:xf numFmtId="205" fontId="23" fillId="6" borderId="43" xfId="0" applyNumberFormat="1" applyFont="1" applyFill="1" applyBorder="1" applyAlignment="1">
      <x:alignment horizontal="center" vertical="center"/>
    </x:xf>
    <x:xf numFmtId="205" fontId="23" fillId="6" borderId="0" xfId="0" applyNumberFormat="1" applyFont="1" applyFill="1" applyBorder="1" applyAlignment="1">
      <x:alignment horizontal="center" vertical="center"/>
    </x:xf>
    <x:xf numFmtId="205" fontId="23" fillId="6" borderId="44" xfId="0" applyNumberFormat="1" applyFont="1" applyFill="1" applyBorder="1" applyAlignment="1">
      <x:alignment horizontal="center" vertical="center"/>
    </x:xf>
    <x:xf numFmtId="0" fontId="12" fillId="7" borderId="32" xfId="0" applyNumberFormat="1" applyFont="1" applyFill="1" applyBorder="1" applyAlignment="1">
      <x:alignment horizontal="left" vertical="top" wrapText="1"/>
    </x:xf>
    <x:xf numFmtId="0" fontId="12" fillId="7" borderId="33" xfId="0" applyNumberFormat="1" applyFont="1" applyFill="1" applyBorder="1" applyAlignment="1">
      <x:alignment horizontal="left" vertical="top" wrapText="1"/>
    </x:xf>
    <x:xf numFmtId="0" fontId="12" fillId="7" borderId="34" xfId="0" applyNumberFormat="1" applyFont="1" applyFill="1" applyBorder="1" applyAlignment="1">
      <x:alignment horizontal="left" vertical="top" wrapText="1"/>
    </x:xf>
    <x:xf numFmtId="0" fontId="12" fillId="7" borderId="35" xfId="0" applyNumberFormat="1" applyFont="1" applyFill="1" applyBorder="1" applyAlignment="1">
      <x:alignment horizontal="left" vertical="top" wrapText="1"/>
    </x:xf>
    <x:xf numFmtId="0" fontId="12" fillId="7" borderId="36" xfId="0" applyNumberFormat="1" applyFont="1" applyFill="1" applyBorder="1" applyAlignment="1">
      <x:alignment horizontal="left" vertical="top" wrapText="1"/>
    </x:xf>
    <x:xf numFmtId="0" fontId="12" fillId="7" borderId="37" xfId="0" applyNumberFormat="1" applyFont="1" applyFill="1" applyBorder="1" applyAlignment="1">
      <x:alignment horizontal="left" vertical="top" wrapText="1"/>
    </x:xf>
    <x:xf numFmtId="0" fontId="12" fillId="7" borderId="38" xfId="0" applyNumberFormat="1" applyFont="1" applyFill="1" applyBorder="1" applyAlignment="1">
      <x:alignment horizontal="left" vertical="top" wrapText="1"/>
    </x:xf>
    <x:xf numFmtId="0" fontId="12" fillId="7" borderId="39" xfId="0" applyNumberFormat="1" applyFont="1" applyFill="1" applyBorder="1" applyAlignment="1">
      <x:alignment horizontal="left" vertical="top" wrapText="1"/>
    </x:xf>
    <x:xf numFmtId="0" fontId="12" fillId="7" borderId="32" xfId="0" applyNumberFormat="1" applyFont="1" applyFill="1" applyBorder="1" applyAlignment="1">
      <x:alignment horizontal="left" vertical="center" wrapText="1"/>
    </x:xf>
    <x:xf numFmtId="0" fontId="12" fillId="7" borderId="33" xfId="0" applyNumberFormat="1" applyFont="1" applyFill="1" applyBorder="1" applyAlignment="1">
      <x:alignment horizontal="left" vertical="center" wrapText="1"/>
    </x:xf>
    <x:xf numFmtId="0" fontId="12" fillId="7" borderId="34" xfId="0" applyNumberFormat="1" applyFont="1" applyFill="1" applyBorder="1" applyAlignment="1">
      <x:alignment horizontal="left" vertical="center" wrapText="1"/>
    </x:xf>
    <x:xf numFmtId="0" fontId="12" fillId="7" borderId="35" xfId="0" applyNumberFormat="1" applyFont="1" applyFill="1" applyBorder="1" applyAlignment="1">
      <x:alignment horizontal="left" vertical="center" wrapText="1"/>
    </x:xf>
    <x:xf numFmtId="0" fontId="12" fillId="7" borderId="0" xfId="0" applyNumberFormat="1" applyFont="1" applyFill="1" applyBorder="1" applyAlignment="1">
      <x:alignment horizontal="left" vertical="center" wrapText="1"/>
    </x:xf>
    <x:xf numFmtId="0" fontId="12" fillId="7" borderId="36" xfId="0" applyNumberFormat="1" applyFont="1" applyFill="1" applyBorder="1" applyAlignment="1">
      <x:alignment horizontal="left" vertical="center" wrapText="1"/>
    </x:xf>
    <x:xf numFmtId="0" fontId="12" fillId="7" borderId="37" xfId="0" applyNumberFormat="1" applyFont="1" applyFill="1" applyBorder="1" applyAlignment="1">
      <x:alignment horizontal="left" vertical="center" wrapText="1"/>
    </x:xf>
    <x:xf numFmtId="0" fontId="12" fillId="7" borderId="38" xfId="0" applyNumberFormat="1" applyFont="1" applyFill="1" applyBorder="1" applyAlignment="1">
      <x:alignment horizontal="left" vertical="center" wrapText="1"/>
    </x:xf>
    <x:xf numFmtId="0" fontId="12" fillId="7" borderId="39" xfId="0" applyNumberFormat="1" applyFont="1" applyFill="1" applyBorder="1" applyAlignment="1">
      <x:alignment horizontal="left" vertical="center" wrapText="1"/>
    </x:xf>
    <x:xf numFmtId="204" fontId="12" fillId="7" borderId="32" xfId="0" applyNumberFormat="1" applyFont="1" applyFill="1" applyBorder="1" applyAlignment="1">
      <x:alignment horizontal="left" vertical="center" wrapText="1"/>
    </x:xf>
    <x:xf numFmtId="204" fontId="12" fillId="7" borderId="35" xfId="0" applyNumberFormat="1" applyFont="1" applyFill="1" applyBorder="1" applyAlignment="1">
      <x:alignment horizontal="left" vertical="center" wrapText="1"/>
    </x:xf>
    <x:xf numFmtId="204" fontId="12" fillId="7" borderId="37" xfId="0" applyNumberFormat="1" applyFont="1" applyFill="1" applyBorder="1" applyAlignment="1">
      <x:alignment horizontal="left" vertical="center" wrapText="1"/>
    </x:xf>
    <x:xf numFmtId="205" fontId="12" fillId="7" borderId="33" xfId="0" applyNumberFormat="1" applyFont="1" applyFill="1" applyBorder="1" applyAlignment="1">
      <x:alignment horizontal="left" vertical="center" wrapText="1"/>
    </x:xf>
    <x:xf numFmtId="205" fontId="12" fillId="7" borderId="34" xfId="0" applyNumberFormat="1" applyFont="1" applyFill="1" applyBorder="1" applyAlignment="1">
      <x:alignment horizontal="left" vertical="center" wrapText="1"/>
    </x:xf>
    <x:xf numFmtId="205" fontId="12" fillId="7" borderId="0" xfId="0" applyNumberFormat="1" applyFont="1" applyFill="1" applyBorder="1" applyAlignment="1">
      <x:alignment horizontal="left" vertical="center" wrapText="1"/>
    </x:xf>
    <x:xf numFmtId="205" fontId="12" fillId="7" borderId="36" xfId="0" applyNumberFormat="1" applyFont="1" applyFill="1" applyBorder="1" applyAlignment="1">
      <x:alignment horizontal="left" vertical="center" wrapText="1"/>
    </x:xf>
    <x:xf numFmtId="205" fontId="12" fillId="7" borderId="38" xfId="0" applyNumberFormat="1" applyFont="1" applyFill="1" applyBorder="1" applyAlignment="1">
      <x:alignment horizontal="left" vertical="center" wrapText="1"/>
    </x:xf>
    <x:xf numFmtId="205" fontId="12" fillId="7" borderId="39" xfId="0" applyNumberFormat="1" applyFont="1" applyFill="1" applyBorder="1" applyAlignment="1">
      <x:alignment horizontal="left" vertical="center" wrapText="1"/>
    </x:xf>
    <x:xf numFmtId="0" fontId="17" fillId="0" borderId="0" xfId="0" applyNumberFormat="1" applyFont="1" applyFill="1" applyBorder="1"/>
    <x:xf numFmtId="205" fontId="17" fillId="0" borderId="0" xfId="0" applyNumberFormat="1" applyFont="1" applyFill="1" applyBorder="1"/>
    <x:xf numFmtId="0" fontId="9" fillId="2" borderId="0" xfId="0" applyNumberFormat="1" applyFont="1" applyFill="1" applyBorder="1" applyAlignment="1">
      <x:alignment horizontal="left" vertical="top" wrapText="1"/>
    </x:xf>
    <x:xf numFmtId="0" fontId="9" fillId="2" borderId="7" xfId="0" applyNumberFormat="1" applyFont="1" applyFill="1" applyBorder="1" applyAlignment="1">
      <x:alignment horizontal="left" vertical="top" wrapText="1"/>
    </x:xf>
    <x:xf numFmtId="0" fontId="9" fillId="2" borderId="12" xfId="0" applyNumberFormat="1" applyFont="1" applyFill="1" applyBorder="1" applyAlignment="1">
      <x:alignment horizontal="left" vertical="top" wrapText="1"/>
    </x:xf>
    <x:xf numFmtId="0" fontId="9" fillId="2" borderId="0" xfId="0" applyNumberFormat="1" applyFont="1" applyFill="1" applyBorder="1" applyAlignment="1">
      <x:alignment horizontal="left" vertical="center" wrapText="1"/>
    </x:xf>
    <x:xf numFmtId="0" fontId="9" fillId="2" borderId="12" xfId="0" applyNumberFormat="1" applyFont="1" applyFill="1" applyBorder="1" applyAlignment="1">
      <x:alignment horizontal="left" vertical="center" wrapText="1"/>
    </x:xf>
    <x:xf numFmtId="0" fontId="10" fillId="10" borderId="13" xfId="0" applyNumberFormat="1" applyFont="1" applyFill="1" applyBorder="1" applyAlignment="1">
      <x:alignment horizontal="center" wrapText="1"/>
    </x:xf>
    <x:xf numFmtId="0" fontId="10" fillId="10" borderId="14" xfId="0" applyNumberFormat="1" applyFont="1" applyFill="1" applyBorder="1" applyAlignment="1">
      <x:alignment horizontal="center" wrapText="1"/>
    </x:xf>
    <x:xf numFmtId="0" fontId="10" fillId="10" borderId="15" xfId="0" applyNumberFormat="1" applyFont="1" applyFill="1" applyBorder="1" applyAlignment="1">
      <x:alignment horizontal="center" wrapText="1"/>
    </x:xf>
    <x:xf numFmtId="0" fontId="10" fillId="10" borderId="16" xfId="0" applyNumberFormat="1" applyFont="1" applyFill="1" applyBorder="1" applyAlignment="1">
      <x:alignment horizontal="center" wrapText="1"/>
    </x:xf>
    <x:xf numFmtId="0" fontId="10" fillId="10" borderId="0" xfId="0" applyNumberFormat="1" applyFont="1" applyFill="1" applyBorder="1" applyAlignment="1">
      <x:alignment horizontal="center" wrapText="1"/>
    </x:xf>
    <x:xf numFmtId="0" fontId="10" fillId="10" borderId="17" xfId="0" applyNumberFormat="1" applyFont="1" applyFill="1" applyBorder="1" applyAlignment="1">
      <x:alignment horizontal="center" wrapText="1"/>
    </x:xf>
    <x:xf numFmtId="0" fontId="10" fillId="10" borderId="18" xfId="0" applyNumberFormat="1" applyFont="1" applyFill="1" applyBorder="1" applyAlignment="1">
      <x:alignment horizontal="center" wrapText="1"/>
    </x:xf>
    <x:xf numFmtId="0" fontId="10" fillId="10" borderId="19" xfId="0" applyNumberFormat="1" applyFont="1" applyFill="1" applyBorder="1" applyAlignment="1">
      <x:alignment horizontal="center" wrapText="1"/>
    </x:xf>
    <x:xf numFmtId="0" fontId="10" fillId="10" borderId="20" xfId="0" applyNumberFormat="1" applyFont="1" applyFill="1" applyBorder="1" applyAlignment="1">
      <x:alignment horizontal="center" wrapText="1"/>
    </x:xf>
    <x:xf numFmtId="0" fontId="10" fillId="10" borderId="13" xfId="0" applyNumberFormat="1" applyFont="1" applyFill="1" applyBorder="1" applyAlignment="1">
      <x:alignment horizontal="center" vertical="center" wrapText="1"/>
    </x:xf>
    <x:xf numFmtId="0" fontId="10" fillId="10" borderId="14" xfId="0" applyNumberFormat="1" applyFont="1" applyFill="1" applyBorder="1" applyAlignment="1">
      <x:alignment horizontal="center" vertical="center" wrapText="1"/>
    </x:xf>
    <x:xf numFmtId="0" fontId="10" fillId="10" borderId="15" xfId="0" applyNumberFormat="1" applyFont="1" applyFill="1" applyBorder="1" applyAlignment="1">
      <x:alignment horizontal="center" vertical="center" wrapText="1"/>
    </x:xf>
    <x:xf numFmtId="0" fontId="10" fillId="10" borderId="16" xfId="0" applyNumberFormat="1" applyFont="1" applyFill="1" applyBorder="1" applyAlignment="1">
      <x:alignment horizontal="center" vertical="center" wrapText="1"/>
    </x:xf>
    <x:xf numFmtId="0" fontId="10" fillId="10" borderId="0" xfId="0" applyNumberFormat="1" applyFont="1" applyFill="1" applyBorder="1" applyAlignment="1">
      <x:alignment horizontal="center" vertical="center" wrapText="1"/>
    </x:xf>
    <x:xf numFmtId="0" fontId="10" fillId="10" borderId="17" xfId="0" applyNumberFormat="1" applyFont="1" applyFill="1" applyBorder="1" applyAlignment="1">
      <x:alignment horizontal="center" vertical="center" wrapText="1"/>
    </x:xf>
    <x:xf numFmtId="0" fontId="10" fillId="10" borderId="18" xfId="0" applyNumberFormat="1" applyFont="1" applyFill="1" applyBorder="1" applyAlignment="1">
      <x:alignment horizontal="center" vertical="center" wrapText="1"/>
    </x:xf>
    <x:xf numFmtId="0" fontId="10" fillId="10" borderId="19" xfId="0" applyNumberFormat="1" applyFont="1" applyFill="1" applyBorder="1" applyAlignment="1">
      <x:alignment horizontal="center" vertical="center" wrapText="1"/>
    </x:xf>
    <x:xf numFmtId="0" fontId="10" fillId="10" borderId="20" xfId="0" applyNumberFormat="1" applyFont="1" applyFill="1" applyBorder="1" applyAlignment="1">
      <x:alignment horizontal="center" vertical="center" wrapText="1"/>
    </x:xf>
    <x:xf numFmtId="0" fontId="2" fillId="4" borderId="7" xfId="0" applyNumberFormat="1" applyFont="1" applyFill="1" applyBorder="1" applyAlignment="1">
      <x:alignment horizontal="left" vertical="top" wrapText="1"/>
    </x:xf>
    <x:xf numFmtId="0" fontId="14" fillId="4" borderId="0" xfId="0" applyNumberFormat="1" applyFont="1" applyFill="1" applyBorder="1" applyAlignment="1">
      <x:alignment horizontal="left" vertical="top" wrapText="1"/>
    </x:xf>
    <x:xf numFmtId="0" fontId="14" fillId="4" borderId="7" xfId="0" applyNumberFormat="1" applyFont="1" applyFill="1" applyBorder="1" applyAlignment="1">
      <x:alignment horizontal="left" vertical="top" wrapText="1"/>
    </x:xf>
    <x:xf numFmtId="0" fontId="14" fillId="4" borderId="48" xfId="0" applyNumberFormat="1" applyFont="1" applyFill="1" applyBorder="1" applyAlignment="1">
      <x:alignment horizontal="left" vertical="top" wrapText="1"/>
    </x:xf>
    <x:xf numFmtId="0" fontId="14" fillId="4" borderId="0" xfId="0" applyNumberFormat="1" applyFont="1" applyFill="1" applyBorder="1" applyAlignment="1">
      <x:alignment horizontal="center" vertical="top" wrapText="1"/>
    </x:xf>
    <x:xf numFmtId="0" fontId="14" fillId="4" borderId="48" xfId="0" applyNumberFormat="1" applyFont="1" applyFill="1" applyBorder="1" applyAlignment="1">
      <x:alignment horizontal="center" vertical="top" wrapText="1"/>
    </x:xf>
    <x:xf numFmtId="0" fontId="14" fillId="4" borderId="0" xfId="0" applyNumberFormat="1" applyFont="1" applyFill="1" applyBorder="1" applyAlignment="1">
      <x:alignment horizontal="center" vertical="center" wrapText="1"/>
    </x:xf>
    <x:xf numFmtId="0" fontId="14" fillId="4" borderId="48" xfId="0" applyNumberFormat="1" applyFont="1" applyFill="1" applyBorder="1" applyAlignment="1">
      <x:alignment horizontal="center" vertical="center" wrapText="1"/>
    </x:xf>
    <x:xf numFmtId="202" fontId="2" fillId="6" borderId="0" xfId="0" applyNumberFormat="1" applyFont="1" applyFill="1" applyBorder="1" applyAlignment="1">
      <x:alignment horizontal="left" vertical="top" wrapText="1"/>
    </x:xf>
    <x:xf numFmtId="202" fontId="2" fillId="6" borderId="7" xfId="0" applyNumberFormat="1" applyFont="1" applyFill="1" applyBorder="1" applyAlignment="1">
      <x:alignment horizontal="left" vertical="top" wrapText="1"/>
    </x:xf>
    <x:xf numFmtId="0" fontId="24" fillId="2" borderId="0" xfId="0" applyNumberFormat="1" applyFont="1" applyFill="1" applyBorder="1"/>
    <x:xf numFmtId="0" fontId="24" fillId="2" borderId="0" xfId="0" applyNumberFormat="1" applyFont="1" applyFill="1" applyBorder="1" applyAlignment="1">
      <x:alignment horizontal="center"/>
    </x:xf>
    <x:xf numFmtId="0" fontId="24" fillId="2" borderId="0" xfId="0" applyNumberFormat="1" applyFont="1" applyFill="1" applyBorder="1" applyAlignment="1">
      <x:alignment horizontal="center" vertical="center"/>
    </x:xf>
    <x:xf numFmtId="0" fontId="25" fillId="7" borderId="0" xfId="0" applyNumberFormat="1" applyFont="1" applyFill="1" applyBorder="1"/>
    <x:xf numFmtId="0" fontId="25" fillId="7" borderId="32" xfId="0" applyNumberFormat="1" applyFont="1" applyFill="1" applyBorder="1"/>
    <x:xf numFmtId="0" fontId="25" fillId="7" borderId="33" xfId="0" applyNumberFormat="1" applyFont="1" applyFill="1" applyBorder="1"/>
    <x:xf numFmtId="0" fontId="25" fillId="7" borderId="34" xfId="0" applyNumberFormat="1" applyFont="1" applyFill="1" applyBorder="1"/>
    <x:xf numFmtId="0" fontId="25" fillId="7" borderId="35" xfId="0" applyNumberFormat="1" applyFont="1" applyFill="1" applyBorder="1"/>
    <x:xf numFmtId="0" fontId="25" fillId="7" borderId="36" xfId="0" applyNumberFormat="1" applyFont="1" applyFill="1" applyBorder="1"/>
    <x:xf numFmtId="0" fontId="25" fillId="7" borderId="37" xfId="0" applyNumberFormat="1" applyFont="1" applyFill="1" applyBorder="1"/>
    <x:xf numFmtId="0" fontId="25" fillId="7" borderId="38" xfId="0" applyNumberFormat="1" applyFont="1" applyFill="1" applyBorder="1"/>
    <x:xf numFmtId="0" fontId="25" fillId="7" borderId="39" xfId="0" applyNumberFormat="1" applyFont="1" applyFill="1" applyBorder="1"/>
    <x:xf numFmtId="205" fontId="25" fillId="7" borderId="32" xfId="0" applyNumberFormat="1" applyFont="1" applyFill="1" applyBorder="1"/>
    <x:xf numFmtId="205" fontId="25" fillId="7" borderId="33" xfId="0" applyNumberFormat="1" applyFont="1" applyFill="1" applyBorder="1"/>
    <x:xf numFmtId="205" fontId="25" fillId="7" borderId="34" xfId="0" applyNumberFormat="1" applyFont="1" applyFill="1" applyBorder="1"/>
    <x:xf numFmtId="205" fontId="25" fillId="7" borderId="35" xfId="0" applyNumberFormat="1" applyFont="1" applyFill="1" applyBorder="1"/>
    <x:xf numFmtId="205" fontId="25" fillId="7" borderId="0" xfId="0" applyNumberFormat="1" applyFont="1" applyFill="1" applyBorder="1"/>
    <x:xf numFmtId="205" fontId="25" fillId="7" borderId="36" xfId="0" applyNumberFormat="1" applyFont="1" applyFill="1" applyBorder="1"/>
    <x:xf numFmtId="205" fontId="25" fillId="7" borderId="37" xfId="0" applyNumberFormat="1" applyFont="1" applyFill="1" applyBorder="1"/>
    <x:xf numFmtId="205" fontId="25" fillId="7" borderId="38" xfId="0" applyNumberFormat="1" applyFont="1" applyFill="1" applyBorder="1"/>
    <x:xf numFmtId="205" fontId="25" fillId="7" borderId="39" xfId="0" applyNumberFormat="1" applyFont="1" applyFill="1" applyBorder="1"/>
    <x:xf numFmtId="205" fontId="25" fillId="7" borderId="32" xfId="0" applyNumberFormat="1" applyFont="1" applyFill="1" applyBorder="1" applyAlignment="1">
      <x:alignment horizontal="center"/>
    </x:xf>
    <x:xf numFmtId="205" fontId="25" fillId="7" borderId="33" xfId="0" applyNumberFormat="1" applyFont="1" applyFill="1" applyBorder="1" applyAlignment="1">
      <x:alignment horizontal="center"/>
    </x:xf>
    <x:xf numFmtId="205" fontId="25" fillId="7" borderId="34" xfId="0" applyNumberFormat="1" applyFont="1" applyFill="1" applyBorder="1" applyAlignment="1">
      <x:alignment horizontal="center"/>
    </x:xf>
    <x:xf numFmtId="205" fontId="25" fillId="7" borderId="35" xfId="0" applyNumberFormat="1" applyFont="1" applyFill="1" applyBorder="1" applyAlignment="1">
      <x:alignment horizontal="center"/>
    </x:xf>
    <x:xf numFmtId="205" fontId="25" fillId="7" borderId="0" xfId="0" applyNumberFormat="1" applyFont="1" applyFill="1" applyBorder="1" applyAlignment="1">
      <x:alignment horizontal="center"/>
    </x:xf>
    <x:xf numFmtId="205" fontId="25" fillId="7" borderId="36" xfId="0" applyNumberFormat="1" applyFont="1" applyFill="1" applyBorder="1" applyAlignment="1">
      <x:alignment horizontal="center"/>
    </x:xf>
    <x:xf numFmtId="205" fontId="25" fillId="7" borderId="37" xfId="0" applyNumberFormat="1" applyFont="1" applyFill="1" applyBorder="1" applyAlignment="1">
      <x:alignment horizontal="center"/>
    </x:xf>
    <x:xf numFmtId="205" fontId="25" fillId="7" borderId="38" xfId="0" applyNumberFormat="1" applyFont="1" applyFill="1" applyBorder="1" applyAlignment="1">
      <x:alignment horizontal="center"/>
    </x:xf>
    <x:xf numFmtId="205" fontId="25" fillId="7" borderId="39" xfId="0" applyNumberFormat="1" applyFont="1" applyFill="1" applyBorder="1" applyAlignment="1">
      <x:alignment horizontal="center"/>
    </x:xf>
    <x:xf numFmtId="205" fontId="25" fillId="7" borderId="32" xfId="0" applyNumberFormat="1" applyFont="1" applyFill="1" applyBorder="1" applyAlignment="1">
      <x:alignment horizontal="center" vertical="center"/>
    </x:xf>
    <x:xf numFmtId="205" fontId="25" fillId="7" borderId="33" xfId="0" applyNumberFormat="1" applyFont="1" applyFill="1" applyBorder="1" applyAlignment="1">
      <x:alignment horizontal="center" vertical="center"/>
    </x:xf>
    <x:xf numFmtId="205" fontId="25" fillId="7" borderId="34" xfId="0" applyNumberFormat="1" applyFont="1" applyFill="1" applyBorder="1" applyAlignment="1">
      <x:alignment horizontal="center" vertical="center"/>
    </x:xf>
    <x:xf numFmtId="205" fontId="25" fillId="7" borderId="35" xfId="0" applyNumberFormat="1" applyFont="1" applyFill="1" applyBorder="1" applyAlignment="1">
      <x:alignment horizontal="center" vertical="center"/>
    </x:xf>
    <x:xf numFmtId="205" fontId="25" fillId="7" borderId="0" xfId="0" applyNumberFormat="1" applyFont="1" applyFill="1" applyBorder="1" applyAlignment="1">
      <x:alignment horizontal="center" vertical="center"/>
    </x:xf>
    <x:xf numFmtId="205" fontId="25" fillId="7" borderId="36" xfId="0" applyNumberFormat="1" applyFont="1" applyFill="1" applyBorder="1" applyAlignment="1">
      <x:alignment horizontal="center" vertical="center"/>
    </x:xf>
    <x:xf numFmtId="205" fontId="25" fillId="7" borderId="37" xfId="0" applyNumberFormat="1" applyFont="1" applyFill="1" applyBorder="1" applyAlignment="1">
      <x:alignment horizontal="center" vertical="center"/>
    </x:xf>
    <x:xf numFmtId="205" fontId="25" fillId="7" borderId="38" xfId="0" applyNumberFormat="1" applyFont="1" applyFill="1" applyBorder="1" applyAlignment="1">
      <x:alignment horizontal="center" vertical="center"/>
    </x:xf>
    <x:xf numFmtId="205" fontId="25" fillId="7" borderId="39" xfId="0" applyNumberFormat="1" applyFont="1" applyFill="1" applyBorder="1" applyAlignment="1">
      <x:alignment horizontal="center" vertical="center"/>
    </x:xf>
    <x:xf numFmtId="0" fontId="26" fillId="3" borderId="0" xfId="0" applyNumberFormat="1" applyFont="1" applyFill="1" applyBorder="1"/>
    <x:xf numFmtId="0" fontId="26" fillId="3" borderId="49" xfId="0" applyNumberFormat="1" applyFont="1" applyFill="1" applyBorder="1"/>
    <x:xf numFmtId="0" fontId="26" fillId="3" borderId="50" xfId="0" applyNumberFormat="1" applyFont="1" applyFill="1" applyBorder="1"/>
    <x:xf numFmtId="0" fontId="26" fillId="3" borderId="51" xfId="0" applyNumberFormat="1" applyFont="1" applyFill="1" applyBorder="1"/>
    <x:xf numFmtId="0" fontId="26" fillId="3" borderId="52" xfId="0" applyNumberFormat="1" applyFont="1" applyFill="1" applyBorder="1"/>
    <x:xf numFmtId="0" fontId="26" fillId="3" borderId="53" xfId="0" applyNumberFormat="1" applyFont="1" applyFill="1" applyBorder="1"/>
    <x:xf numFmtId="0" fontId="26" fillId="3" borderId="54" xfId="0" applyNumberFormat="1" applyFont="1" applyFill="1" applyBorder="1"/>
    <x:xf numFmtId="0" fontId="26" fillId="3" borderId="7" xfId="0" applyNumberFormat="1" applyFont="1" applyFill="1" applyBorder="1"/>
    <x:xf numFmtId="0" fontId="26" fillId="3" borderId="55" xfId="0" applyNumberFormat="1" applyFont="1" applyFill="1" applyBorder="1"/>
    <x:xf numFmtId="0" fontId="26" fillId="3" borderId="49" xfId="0" applyNumberFormat="1" applyFont="1" applyFill="1" applyBorder="1" applyAlignment="1">
      <x:alignment wrapText="1"/>
    </x:xf>
    <x:xf numFmtId="0" fontId="26" fillId="3" borderId="50" xfId="0" applyNumberFormat="1" applyFont="1" applyFill="1" applyBorder="1" applyAlignment="1">
      <x:alignment wrapText="1"/>
    </x:xf>
    <x:xf numFmtId="0" fontId="26" fillId="3" borderId="51" xfId="0" applyNumberFormat="1" applyFont="1" applyFill="1" applyBorder="1" applyAlignment="1">
      <x:alignment wrapText="1"/>
    </x:xf>
    <x:xf numFmtId="0" fontId="26" fillId="3" borderId="52" xfId="0" applyNumberFormat="1" applyFont="1" applyFill="1" applyBorder="1" applyAlignment="1">
      <x:alignment wrapText="1"/>
    </x:xf>
    <x:xf numFmtId="0" fontId="26" fillId="3" borderId="0" xfId="0" applyNumberFormat="1" applyFont="1" applyFill="1" applyBorder="1" applyAlignment="1">
      <x:alignment wrapText="1"/>
    </x:xf>
    <x:xf numFmtId="0" fontId="26" fillId="3" borderId="53" xfId="0" applyNumberFormat="1" applyFont="1" applyFill="1" applyBorder="1" applyAlignment="1">
      <x:alignment wrapText="1"/>
    </x:xf>
    <x:xf numFmtId="0" fontId="26" fillId="3" borderId="54" xfId="0" applyNumberFormat="1" applyFont="1" applyFill="1" applyBorder="1" applyAlignment="1">
      <x:alignment wrapText="1"/>
    </x:xf>
    <x:xf numFmtId="0" fontId="26" fillId="3" borderId="7" xfId="0" applyNumberFormat="1" applyFont="1" applyFill="1" applyBorder="1" applyAlignment="1">
      <x:alignment wrapText="1"/>
    </x:xf>
    <x:xf numFmtId="0" fontId="26" fillId="3" borderId="55" xfId="0" applyNumberFormat="1" applyFont="1" applyFill="1" applyBorder="1" applyAlignment="1">
      <x:alignment wrapText="1"/>
    </x:xf>
    <x:xf numFmtId="0" fontId="26" fillId="3" borderId="49" xfId="0" applyNumberFormat="1" applyFont="1" applyFill="1" applyBorder="1" applyAlignment="1">
      <x:alignment vertical="center" wrapText="1"/>
    </x:xf>
    <x:xf numFmtId="0" fontId="26" fillId="3" borderId="50" xfId="0" applyNumberFormat="1" applyFont="1" applyFill="1" applyBorder="1" applyAlignment="1">
      <x:alignment vertical="center" wrapText="1"/>
    </x:xf>
    <x:xf numFmtId="0" fontId="26" fillId="3" borderId="51" xfId="0" applyNumberFormat="1" applyFont="1" applyFill="1" applyBorder="1" applyAlignment="1">
      <x:alignment vertical="center" wrapText="1"/>
    </x:xf>
    <x:xf numFmtId="0" fontId="26" fillId="3" borderId="52" xfId="0" applyNumberFormat="1" applyFont="1" applyFill="1" applyBorder="1" applyAlignment="1">
      <x:alignment vertical="center" wrapText="1"/>
    </x:xf>
    <x:xf numFmtId="0" fontId="26" fillId="3" borderId="0" xfId="0" applyNumberFormat="1" applyFont="1" applyFill="1" applyBorder="1" applyAlignment="1">
      <x:alignment vertical="center" wrapText="1"/>
    </x:xf>
    <x:xf numFmtId="0" fontId="26" fillId="3" borderId="53" xfId="0" applyNumberFormat="1" applyFont="1" applyFill="1" applyBorder="1" applyAlignment="1">
      <x:alignment vertical="center" wrapText="1"/>
    </x:xf>
    <x:xf numFmtId="0" fontId="26" fillId="3" borderId="54" xfId="0" applyNumberFormat="1" applyFont="1" applyFill="1" applyBorder="1" applyAlignment="1">
      <x:alignment vertical="center" wrapText="1"/>
    </x:xf>
    <x:xf numFmtId="0" fontId="26" fillId="3" borderId="7" xfId="0" applyNumberFormat="1" applyFont="1" applyFill="1" applyBorder="1" applyAlignment="1">
      <x:alignment vertical="center" wrapText="1"/>
    </x:xf>
    <x:xf numFmtId="0" fontId="26" fillId="3" borderId="55" xfId="0" applyNumberFormat="1" applyFont="1" applyFill="1" applyBorder="1" applyAlignment="1">
      <x:alignment vertical="center" wrapText="1"/>
    </x:xf>
    <x:xf numFmtId="200" fontId="2" fillId="6" borderId="0" xfId="0" applyNumberFormat="1" applyFont="1" applyFill="1" applyBorder="1" applyAlignment="1">
      <x:alignment horizontal="left" vertical="top" wrapText="1"/>
    </x:xf>
    <x:xf numFmtId="200" fontId="2" fillId="6" borderId="7" xfId="0" applyNumberFormat="1" applyFont="1" applyFill="1" applyBorder="1" applyAlignment="1">
      <x:alignment horizontal="left" vertical="top" wrapText="1"/>
    </x:xf>
    <x:xf numFmtId="0" fontId="27" fillId="6" borderId="0" xfId="0" applyNumberFormat="1" applyFont="1" applyFill="1" applyBorder="1" applyAlignment="1">
      <x:alignment horizontal="left" vertical="top" wrapText="1"/>
    </x:xf>
    <x:xf numFmtId="0" fontId="27" fillId="6" borderId="7" xfId="0" applyNumberFormat="1" applyFont="1" applyFill="1" applyBorder="1" applyAlignment="1">
      <x:alignment horizontal="left" vertical="top" wrapText="1"/>
    </x:xf>
  </x:cellXfs>
  <x:cellStyles count="1">
    <x:cellStyle name="Normal" xfId="0"/>
  </x:cellStyles>
  <x:dxfs count="13">
    <x:dxf>
      <x:font>
        <x:b/>
        <x:color rgb="FF087765"/>
      </x:font>
      <x:fill>
        <x:patternFill patternType="solid">
          <x:bgColor rgb="FFEAF7F0"/>
        </x:patternFill>
      </x:fill>
    </x:dxf>
    <x:dxf>
      <x:font>
        <x:b/>
        <x:color rgb="FF087765"/>
      </x:font>
      <x:fill>
        <x:patternFill patternType="solid">
          <x:bgColor rgb="FFEAF7F0"/>
        </x:patternFill>
      </x:fill>
    </x:dxf>
    <x:dxf>
      <x:font>
        <x:b/>
        <x:color rgb="FF7A5B00"/>
      </x:font>
      <x:fill>
        <x:patternFill patternType="solid">
          <x:bgColor rgb="FFFFF7D6"/>
        </x:patternFill>
      </x:fill>
    </x:dxf>
    <x:dxf>
      <x:font>
        <x:b/>
        <x:color rgb="FF087765"/>
      </x:font>
      <x:fill>
        <x:patternFill patternType="solid">
          <x:bgColor rgb="FFEAF7F0"/>
        </x:patternFill>
      </x:fill>
    </x:dxf>
    <x:dxf>
      <x:font>
        <x:b/>
        <x:color rgb="FFC63F4E"/>
      </x:font>
      <x:fill>
        <x:patternFill patternType="solid">
          <x:bgColor rgb="FFFDECEE"/>
        </x:patternFill>
      </x:fill>
    </x:dxf>
    <x:dxf>
      <x:font>
        <x:b/>
        <x:color rgb="FF7A5B00"/>
      </x:font>
      <x:fill>
        <x:patternFill patternType="solid">
          <x:bgColor rgb="FFFFF7D6"/>
        </x:patternFill>
      </x:fill>
    </x:dxf>
    <x:dxf>
      <x:font>
        <x:b/>
        <x:color rgb="FFC63F4E"/>
      </x:font>
      <x:fill>
        <x:patternFill patternType="solid">
          <x:bgColor rgb="FFFDECEE"/>
        </x:patternFill>
      </x:fill>
    </x:dxf>
    <x:dxf>
      <x:font>
        <x:b/>
        <x:color rgb="FF087765"/>
      </x:font>
      <x:fill>
        <x:patternFill patternType="solid">
          <x:bgColor rgb="FFEAF7F0"/>
        </x:patternFill>
      </x:fill>
    </x:dxf>
    <x:dxf>
      <x:font>
        <x:b/>
        <x:color rgb="FF087765"/>
      </x:font>
      <x:fill>
        <x:patternFill patternType="solid">
          <x:bgColor rgb="FFEAF7F0"/>
        </x:patternFill>
      </x:fill>
    </x:dxf>
    <x:dxf>
      <x:font>
        <x:b/>
        <x:color rgb="FF7A5B00"/>
      </x:font>
      <x:fill>
        <x:patternFill patternType="solid">
          <x:bgColor rgb="FFFFF7D6"/>
        </x:patternFill>
      </x:fill>
    </x:dxf>
    <x:dxf>
      <x:font>
        <x:b/>
        <x:color rgb="FFC63F4E"/>
      </x:font>
      <x:fill>
        <x:patternFill patternType="solid">
          <x:bgColor rgb="FFFDECEE"/>
        </x:patternFill>
      </x:fill>
    </x:dxf>
    <x:dxf>
      <x:font>
        <x:b/>
        <x:color rgb="FFC63F4E"/>
      </x:font>
      <x:fill>
        <x:patternFill patternType="solid">
          <x:bgColor rgb="FFFDECEE"/>
        </x:patternFill>
      </x:fill>
    </x:dxf>
    <x:dxf>
      <x:font>
        <x:b/>
        <x:color rgb="FF7A5B00"/>
      </x:font>
      <x:fill>
        <x:patternFill patternType="solid">
          <x:bgColor rgb="FFFFF7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cbb6d3b8ae54880" /><Relationship Type="http://schemas.openxmlformats.org/officeDocument/2006/relationships/theme" Target="/xl/theme/theme1.xml" Id="R882d30ba484447c4" /><Relationship Type="http://schemas.openxmlformats.org/officeDocument/2006/relationships/sharedStrings" Target="/xl/sharedStrings.xml" Id="R5e9c18719d0e43ee" /><Relationship Type="http://schemas.openxmlformats.org/officeDocument/2006/relationships/worksheet" Target="/xl/worksheets/sheet1.xml" Id="R3448e7c31c50433d" /><Relationship Type="http://schemas.openxmlformats.org/officeDocument/2006/relationships/worksheet" Target="/xl/worksheets/sheet2.xml" Id="R2e74ac704c2d414d" /><Relationship Type="http://schemas.openxmlformats.org/officeDocument/2006/relationships/worksheet" Target="/xl/worksheets/sheet3.xml" Id="Ree52682870a74099" /><Relationship Type="http://schemas.openxmlformats.org/officeDocument/2006/relationships/worksheet" Target="/xl/worksheets/sheet4.xml" Id="R994440948d1b4084" /><Relationship Type="http://schemas.openxmlformats.org/officeDocument/2006/relationships/worksheet" Target="/xl/worksheets/sheet5.xml" Id="Rf25adb0e2ce64879" /><Relationship Type="http://schemas.openxmlformats.org/officeDocument/2006/relationships/worksheet" Target="/xl/worksheets/sheet6.xml" Id="R179ef9db2e4c49ec" /><Relationship Type="http://schemas.openxmlformats.org/officeDocument/2006/relationships/worksheet" Target="/xl/worksheets/sheet7.xml" Id="Raa5f885509624077" /><Relationship Type="http://schemas.microsoft.com/office/2017/10/relationships/person" Target="/xl/persons/person.xml" Id="Rf46bb7a130a841d6" /></Relationships>
</file>

<file path=xl/drawings/_rels/drawing1.xml.rels>&#65279;<?xml version="1.0" encoding="utf-8"?><Relationships xmlns="http://schemas.openxmlformats.org/package/2006/relationships"><Relationship Type="http://schemas.openxmlformats.org/officeDocument/2006/relationships/chart" Target="/xl/drawings/charts/chart1.xml" Id="R4863bf961dbd4de3"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Visibility by provider</a:t>
            </a:r>
          </a:p>
        </c:rich>
      </c:tx>
      <c:overlay val="0"/>
    </c:title>
    <c:plotArea>
      <c:barChart>
        <c:barDir val="col"/>
        <c:varyColors val="0"/>
        <c:ser>
          <c:idx val="0"/>
          <c:order val="0"/>
          <c:tx>
            <c:v>SHARE OF MENTIONS</c:v>
          </c:tx>
          <c:cat>
            <c:strRef>
              <c:f>'Dashboard'!$H$15:$H$19</c:f>
              <c:strCache>
                <c:ptCount val="0"/>
              </c:strCache>
            </c:strRef>
          </c:cat>
          <c:val>
            <c:numRef>
              <c:f>'Dashboard'!$I$15:$I$19</c:f>
              <c:numCache>
                <c:formatCode>0%</c:formatCode>
                <c:ptCount val="0"/>
              </c:numCache>
            </c:numRef>
          </c:val>
        </c:ser>
        <c:ser>
          <c:idx val="1"/>
          <c:order val="1"/>
          <c:tx>
            <c:v>DIRECT CITATION RATE</c:v>
          </c:tx>
          <c:cat>
            <c:strRef>
              <c:f>'Dashboard'!$H$15:$H$19</c:f>
              <c:strCache>
                <c:ptCount val="0"/>
              </c:strCache>
            </c:strRef>
          </c:cat>
          <c:val>
            <c:numRef>
              <c:f>'Dashboard'!$J$15:$J$19</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ax val="1"/>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13</xdr:row>
      <xdr:rowOff>0</xdr:rowOff>
    </xdr:from>
    <xdr:to>
      <xdr:col>15</xdr:col>
      <xdr:colOff>0</xdr:colOff>
      <xdr:row>26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863bf961dbd4de3"/>
        </a:graphicData>
      </a:graphic>
    </xdr:graphicFrame>
    <xdr:clientData/>
  </xdr:twoCellAnchor>
</xdr:wsDr>
</file>

<file path=xl/persons/person.xml><?xml version="1.0" encoding="utf-8"?>
<xltc:personList xmlns:xltc="http://schemas.microsoft.com/office/spreadsheetml/2018/threadedcomments">
  <xltc:person displayName="User" id="{A291A28D-B78D-42C5-B3FD-9574EABE7FAF}"/>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D7" dT="2026-09-01T06:01:09.787" personId="{A291A28D-B78D-42C5-B3FD-9574EABE7FAF}" id="{2D5B0A26-99D0-48A7-A141-970FA9BA519E}">
    <xltc:text>Share of Mentions uses only rows marked Completed. Skipped and in-progress rows stay outside the denominator.</xltc:text>
  </xltc:threadedComment>
  <xltc:threadedComment ref="J7" dT="2026-09-01T06:01:09.79" personId="{A291A28D-B78D-42C5-B3FD-9574EABE7FAF}" id="{6C332C82-CA29-45C4-8F62-07B3A382EC1C}">
    <xltc:text>Local Fact Accuracy awards 1 point for Yes, 0.5 for Partly, and 0 for No. Rows not checked remain outside the denominator.</xltc:text>
  </xltc:threadedComment>
</xltc:ThreadedComments>
</file>

<file path=xl/threadedcomments/threadedcomment2.xml><?xml version="1.0" encoding="utf-8"?>
<xltc:ThreadedComments xmlns:xltc="http://schemas.microsoft.com/office/spreadsheetml/2018/threadedcomments">
  <xltc:threadedComment ref="E41" dT="2026-09-01T06:01:09.948" personId="{A291A28D-B78D-42C5-B3FD-9574EABE7FAF}" id="{7EC1C0DA-9FFD-4440-AC21-60474E72D71C}">
    <xltc:text>Weighted completion divides earned points by the weights of all applicable checks. N/A rows are excluded from the denominator.</xltc:text>
  </xltc:threadedComment>
</xltc:ThreadedComments>
</file>

<file path=xl/worksheets/_rels/sheet5.xml.rels>&#65279;<?xml version="1.0" encoding="utf-8"?><Relationships xmlns="http://schemas.openxmlformats.org/package/2006/relationships"><Relationship Type="http://schemas.openxmlformats.org/officeDocument/2006/relationships/comments" Target="/xl/comments1.xml" Id="Rb889c821b3f648c4" /><Relationship Type="http://schemas.openxmlformats.org/officeDocument/2006/relationships/vmlDrawing" Target="/xl/drawings/vmldrawing.vml" Id="R49af4a8f5019491f" /><Relationship Type="http://schemas.microsoft.com/office/2017/10/relationships/threadedComment" Target="/xl/threadedcomments/threadedcomment.xml" Id="Rc7763b44144a4c0e" /><Relationship Type="http://schemas.openxmlformats.org/officeDocument/2006/relationships/drawing" Target="/xl/drawings/drawing1.xml" Id="R25ac50232fe64175" /></Relationships>
</file>

<file path=xl/worksheets/_rels/sheet6.xml.rels>&#65279;<?xml version="1.0" encoding="utf-8"?><Relationships xmlns="http://schemas.openxmlformats.org/package/2006/relationships"><Relationship Type="http://schemas.openxmlformats.org/officeDocument/2006/relationships/comments" Target="/xl/comments2.xml" Id="Rbe8829cf3d844faf" /><Relationship Type="http://schemas.openxmlformats.org/officeDocument/2006/relationships/vmlDrawing" Target="/xl/drawings/vmldrawing2.vml" Id="R22ec7a8ddfa54911" /><Relationship Type="http://schemas.microsoft.com/office/2017/10/relationships/threadedComment" Target="/xl/threadedcomments/threadedcomment2.xml" Id="R181a13f1709243a9" /></Relationships>
</file>

<file path=xl/worksheets/sheet1.xml><?xml version="1.0" encoding="utf-8"?>
<x:worksheet xmlns:x="http://schemas.openxmlformats.org/spreadsheetml/2006/main">
  <x:sheetViews>
    <x:sheetView showGridLines="0" workbookViewId="0"/>
  </x:sheetViews>
  <x:sheetFormatPr defaultRowHeight="15"/>
  <x:cols>
    <x:col min="1" max="1" width="11" hidden="0" customWidth="1"/>
    <x:col min="2" max="2" width="14" hidden="0" customWidth="1"/>
    <x:col min="3" max="3" width="14" hidden="0" customWidth="1"/>
    <x:col min="4" max="4" width="17" hidden="0" customWidth="1"/>
    <x:col min="5" max="5" width="17" hidden="0" customWidth="1"/>
    <x:col min="6" max="6" width="17" hidden="0" customWidth="1"/>
    <x:col min="7" max="7" width="17" hidden="0" customWidth="1"/>
    <x:col min="8" max="8" width="18" hidden="0" customWidth="1"/>
  </x:cols>
  <x:sheetData>
    <x:row r="1" ht="30" customHeight="1">
      <x:c r="A1" s="21" t="str">
        <x:v>AI SEARCH VISIBILITY BENCHMARK</x:v>
      </x:c>
      <x:c r="B1" s="22" t="str">
        <x:v>AI SEARCH VISIBILITY BENCHMARK</x:v>
      </x:c>
      <x:c r="C1" s="22" t="str">
        <x:v>AI SEARCH VISIBILITY BENCHMARK</x:v>
      </x:c>
      <x:c r="D1" s="22" t="str">
        <x:v>AI SEARCH VISIBILITY BENCHMARK</x:v>
      </x:c>
      <x:c r="E1" s="22" t="str">
        <x:v>AI SEARCH VISIBILITY BENCHMARK</x:v>
      </x:c>
      <x:c r="F1" s="22" t="str">
        <x:v>AI SEARCH VISIBILITY BENCHMARK</x:v>
      </x:c>
      <x:c r="G1" s="22" t="str">
        <x:v>AI SEARCH VISIBILITY BENCHMARK</x:v>
      </x:c>
      <x:c r="H1" s="23" t="str">
        <x:v>AI SEARCH VISIBILITY BENCHMARK</x:v>
      </x:c>
    </x:row>
    <x:row r="2" ht="30" customHeight="1">
      <x:c r="A2" s="24" t="str">
        <x:v>AI SEARCH VISIBILITY BENCHMARK</x:v>
      </x:c>
      <x:c r="B2" s="25" t="str">
        <x:v>AI SEARCH VISIBILITY BENCHMARK</x:v>
      </x:c>
      <x:c r="C2" s="25" t="str">
        <x:v>AI SEARCH VISIBILITY BENCHMARK</x:v>
      </x:c>
      <x:c r="D2" s="25" t="str">
        <x:v>AI SEARCH VISIBILITY BENCHMARK</x:v>
      </x:c>
      <x:c r="E2" s="25" t="str">
        <x:v>AI SEARCH VISIBILITY BENCHMARK</x:v>
      </x:c>
      <x:c r="F2" s="25" t="str">
        <x:v>AI SEARCH VISIBILITY BENCHMARK</x:v>
      </x:c>
      <x:c r="G2" s="25" t="str">
        <x:v>AI SEARCH VISIBILITY BENCHMARK</x:v>
      </x:c>
      <x:c r="H2" s="26" t="str">
        <x:v>AI SEARCH VISIBILITY BENCHMARK</x:v>
      </x:c>
    </x:row>
    <x:row r="3" ht="22" customHeight="1">
      <x:c r="A3" s="32" t="str">
        <x:v>A practical workbook for local businesses to measure mentions, direct citations, local fact accuracy, competitor presence, and the work required to improve them. Version 1.0 · September 2026.</x:v>
      </x:c>
      <x:c r="B3" s="32" t="str">
        <x:v>A practical workbook for local businesses to measure mentions, direct citations, local fact accuracy, competitor presence, and the work required to improve them. Version 1.0 · September 2026.</x:v>
      </x:c>
      <x:c r="C3" s="32" t="str">
        <x:v>A practical workbook for local businesses to measure mentions, direct citations, local fact accuracy, competitor presence, and the work required to improve them. Version 1.0 · September 2026.</x:v>
      </x:c>
      <x:c r="D3" s="32" t="str">
        <x:v>A practical workbook for local businesses to measure mentions, direct citations, local fact accuracy, competitor presence, and the work required to improve them. Version 1.0 · September 2026.</x:v>
      </x:c>
      <x:c r="E3" s="32" t="str">
        <x:v>A practical workbook for local businesses to measure mentions, direct citations, local fact accuracy, competitor presence, and the work required to improve them. Version 1.0 · September 2026.</x:v>
      </x:c>
      <x:c r="F3" s="32" t="str">
        <x:v>A practical workbook for local businesses to measure mentions, direct citations, local fact accuracy, competitor presence, and the work required to improve them. Version 1.0 · September 2026.</x:v>
      </x:c>
      <x:c r="G3" s="32" t="str">
        <x:v>A practical workbook for local businesses to measure mentions, direct citations, local fact accuracy, competitor presence, and the work required to improve them. Version 1.0 · September 2026.</x:v>
      </x:c>
      <x:c r="H3" s="32" t="str">
        <x:v>A practical workbook for local businesses to measure mentions, direct citations, local fact accuracy, competitor presence, and the work required to improve them. Version 1.0 · September 2026.</x:v>
      </x:c>
    </x:row>
    <x:row r="4" ht="22" customHeight="1">
      <x:c r="A4" s="33" t="str">
        <x:v>A practical workbook for local businesses to measure mentions, direct citations, local fact accuracy, competitor presence, and the work required to improve them. Version 1.0 · September 2026.</x:v>
      </x:c>
      <x:c r="B4" s="33" t="str">
        <x:v>A practical workbook for local businesses to measure mentions, direct citations, local fact accuracy, competitor presence, and the work required to improve them. Version 1.0 · September 2026.</x:v>
      </x:c>
      <x:c r="C4" s="33" t="str">
        <x:v>A practical workbook for local businesses to measure mentions, direct citations, local fact accuracy, competitor presence, and the work required to improve them. Version 1.0 · September 2026.</x:v>
      </x:c>
      <x:c r="D4" s="33" t="str">
        <x:v>A practical workbook for local businesses to measure mentions, direct citations, local fact accuracy, competitor presence, and the work required to improve them. Version 1.0 · September 2026.</x:v>
      </x:c>
      <x:c r="E4" s="33" t="str">
        <x:v>A practical workbook for local businesses to measure mentions, direct citations, local fact accuracy, competitor presence, and the work required to improve them. Version 1.0 · September 2026.</x:v>
      </x:c>
      <x:c r="F4" s="33" t="str">
        <x:v>A practical workbook for local businesses to measure mentions, direct citations, local fact accuracy, competitor presence, and the work required to improve them. Version 1.0 · September 2026.</x:v>
      </x:c>
      <x:c r="G4" s="33" t="str">
        <x:v>A practical workbook for local businesses to measure mentions, direct citations, local fact accuracy, competitor presence, and the work required to improve them. Version 1.0 · September 2026.</x:v>
      </x:c>
      <x:c r="H4" s="33" t="str">
        <x:v>A practical workbook for local businesses to measure mentions, direct citations, local fact accuracy, competitor presence, and the work required to improve them. Version 1.0 · September 2026.</x:v>
      </x:c>
    </x:row>
    <x:row r="6" ht="24" customHeight="1">
      <x:c r="A6" s="38" t="str">
        <x:v>10-MINUTE SETUP</x:v>
      </x:c>
      <x:c r="B6" s="38" t="str">
        <x:v>10-MINUTE SETUP</x:v>
      </x:c>
      <x:c r="C6" s="38" t="str">
        <x:v>10-MINUTE SETUP</x:v>
      </x:c>
      <x:c r="D6" s="38" t="str">
        <x:v>10-MINUTE SETUP</x:v>
      </x:c>
      <x:c r="E6" s="38" t="str">
        <x:v>10-MINUTE SETUP</x:v>
      </x:c>
      <x:c r="F6" s="38" t="str">
        <x:v>10-MINUTE SETUP</x:v>
      </x:c>
      <x:c r="G6" s="38" t="str">
        <x:v>10-MINUTE SETUP</x:v>
      </x:c>
      <x:c r="H6" s="38" t="str">
        <x:v>10-MINUTE SETUP</x:v>
      </x:c>
    </x:row>
    <x:row r="8" ht="26" customHeight="1">
      <x:c r="A8" s="50" t="str">
        <x:v>STEP</x:v>
      </x:c>
      <x:c r="B8" s="51" t="str">
        <x:v>ACTION</x:v>
      </x:c>
      <x:c r="C8" s="51" t="str"/>
      <x:c r="D8" s="51" t="str">
        <x:v>WHAT TO DO</x:v>
      </x:c>
      <x:c r="E8" s="51" t="str"/>
      <x:c r="F8" s="51" t="str"/>
      <x:c r="G8" s="51" t="str"/>
      <x:c r="H8" s="52" t="str">
        <x:v>OUTPUT</x:v>
      </x:c>
    </x:row>
    <x:row r="9" ht="42" customHeight="1">
      <x:c r="A9" s="69" t="str">
        <x:v>01</x:v>
      </x:c>
      <x:c r="B9" s="71" t="str">
        <x:v>Configure the business</x:v>
      </x:c>
      <x:c r="C9" s="71"/>
      <x:c r="D9" s="60" t="str">
        <x:v>Open Setup. Replace every mint input with the business name, website, category, primary service, city, service area, and competitors.</x:v>
      </x:c>
      <x:c r="E9" s="60"/>
      <x:c r="F9" s="60"/>
      <x:c r="G9" s="60"/>
      <x:c r="H9" s="60" t="str">
        <x:v>A stable benchmark scope</x:v>
      </x:c>
    </x:row>
    <x:row r="10" ht="42" customHeight="1">
      <x:c r="A10" s="69" t="str">
        <x:v>02</x:v>
      </x:c>
      <x:c r="B10" s="71" t="str">
        <x:v>Review the prompt pool</x:v>
      </x:c>
      <x:c r="C10" s="71"/>
      <x:c r="D10" s="60" t="str">
        <x:v>Open Prompt Library. The 30 live prompts update from Setup. Edit only if a prompt is irrelevant or a local buyer would phrase it differently.</x:v>
      </x:c>
      <x:c r="E10" s="60"/>
      <x:c r="F10" s="60"/>
      <x:c r="G10" s="60"/>
      <x:c r="H10" s="60" t="str">
        <x:v>A repeatable local prompt set</x:v>
      </x:c>
    </x:row>
    <x:row r="11" ht="42" customHeight="1">
      <x:c r="A11" s="69" t="str">
        <x:v>03</x:v>
      </x:c>
      <x:c r="B11" s="71" t="str">
        <x:v>Run the prompts</x:v>
      </x:c>
      <x:c r="C11" s="71"/>
      <x:c r="D11" s="60" t="str">
        <x:v>Use the same provider accounts, location context, and prompt wording. Record each completed answer in Run Log with its citations and evidence.</x:v>
      </x:c>
      <x:c r="E11" s="60"/>
      <x:c r="F11" s="60"/>
      <x:c r="G11" s="60"/>
      <x:c r="H11" s="60" t="str">
        <x:v>Comparable answer evidence</x:v>
      </x:c>
    </x:row>
    <x:row r="12" ht="42" customHeight="1">
      <x:c r="A12" s="69" t="str">
        <x:v>04</x:v>
      </x:c>
      <x:c r="B12" s="71" t="str">
        <x:v>Read the dashboard</x:v>
      </x:c>
      <x:c r="C12" s="71"/>
      <x:c r="D12" s="60" t="str">
        <x:v>Dashboard calculates provider-level and overall rates from rows marked Completed. Treat each metric separately before using the summary pattern.</x:v>
      </x:c>
      <x:c r="E12" s="60"/>
      <x:c r="F12" s="60"/>
      <x:c r="G12" s="60"/>
      <x:c r="H12" s="60" t="str">
        <x:v>A baseline with traceable formulas</x:v>
      </x:c>
    </x:row>
    <x:row r="13" ht="42" customHeight="1">
      <x:c r="A13" s="70" t="str">
        <x:v>05</x:v>
      </x:c>
      <x:c r="B13" s="72" t="str">
        <x:v>Prioritize fixes</x:v>
      </x:c>
      <x:c r="C13" s="72"/>
      <x:c r="D13" s="61" t="str">
        <x:v>Complete the AI SEO Checklist. Fix access and local entity accuracy before content or authority work, then rerun priority prompts after the change ships.</x:v>
      </x:c>
      <x:c r="E13" s="61"/>
      <x:c r="F13" s="61"/>
      <x:c r="G13" s="61"/>
      <x:c r="H13" s="61" t="str">
        <x:v>A measured action backlog</x:v>
      </x:c>
    </x:row>
    <x:row r="15" ht="24" customHeight="1">
      <x:c r="A15" s="38" t="str">
        <x:v>WHAT THE DASHBOARD MEANS</x:v>
      </x:c>
      <x:c r="B15" s="38" t="str">
        <x:v>WHAT THE DASHBOARD MEANS</x:v>
      </x:c>
      <x:c r="C15" s="38" t="str">
        <x:v>WHAT THE DASHBOARD MEANS</x:v>
      </x:c>
      <x:c r="D15" s="38" t="str">
        <x:v>WHAT THE DASHBOARD MEANS</x:v>
      </x:c>
      <x:c r="E15" s="38" t="str">
        <x:v>WHAT THE DASHBOARD MEANS</x:v>
      </x:c>
      <x:c r="F15" s="38" t="str">
        <x:v>WHAT THE DASHBOARD MEANS</x:v>
      </x:c>
      <x:c r="G15" s="38" t="str">
        <x:v>WHAT THE DASHBOARD MEANS</x:v>
      </x:c>
      <x:c r="H15" s="38" t="str">
        <x:v>WHAT THE DASHBOARD MEANS</x:v>
      </x:c>
    </x:row>
    <x:row r="17" ht="26" customHeight="1">
      <x:c r="A17" s="50" t="str">
        <x:v>METRIC</x:v>
      </x:c>
      <x:c r="B17" s="51" t="str"/>
      <x:c r="C17" s="51" t="str">
        <x:v>FORMULA</x:v>
      </x:c>
      <x:c r="D17" s="51" t="str"/>
      <x:c r="E17" s="51" t="str">
        <x:v>INTERPRETATION</x:v>
      </x:c>
      <x:c r="F17" s="51" t="str"/>
      <x:c r="G17" s="51" t="str"/>
      <x:c r="H17" s="52" t="str">
        <x:v>USE WITH</x:v>
      </x:c>
    </x:row>
    <x:row r="18" ht="40" customHeight="1">
      <x:c r="A18" s="73" t="str">
        <x:v>Share of Mentions</x:v>
      </x:c>
      <x:c r="B18" s="73"/>
      <x:c r="C18" s="79" t="str">
        <x:v>brand mentions ÷ completed runs</x:v>
      </x:c>
      <x:c r="D18" s="79"/>
      <x:c r="E18" s="60" t="str">
        <x:v>How often the business is named for the tracked local prompt set.</x:v>
      </x:c>
      <x:c r="F18" s="60"/>
      <x:c r="G18" s="60"/>
      <x:c r="H18" s="60" t="str">
        <x:v>Competitor rate</x:v>
      </x:c>
    </x:row>
    <x:row r="19" ht="40" customHeight="1">
      <x:c r="A19" s="73" t="str">
        <x:v>Direct Citation Rate</x:v>
      </x:c>
      <x:c r="B19" s="73"/>
      <x:c r="C19" s="79" t="str">
        <x:v>direct website citations ÷ completed runs</x:v>
      </x:c>
      <x:c r="D19" s="79"/>
      <x:c r="E19" s="60" t="str">
        <x:v>How often the provider links to the business website in the answer.</x:v>
      </x:c>
      <x:c r="F19" s="60"/>
      <x:c r="G19" s="60"/>
      <x:c r="H19" s="60" t="str">
        <x:v>Source evidence</x:v>
      </x:c>
    </x:row>
    <x:row r="20" ht="40" customHeight="1">
      <x:c r="A20" s="73" t="str">
        <x:v>Local Fact Accuracy</x:v>
      </x:c>
      <x:c r="B20" s="73"/>
      <x:c r="C20" s="79" t="str">
        <x:v>accuracy points ÷ mentions checked</x:v>
      </x:c>
      <x:c r="D20" s="79"/>
      <x:c r="E20" s="60" t="str">
        <x:v>Whether cited or mentioned answers state current hours, location, services, and contact details correctly.</x:v>
      </x:c>
      <x:c r="F20" s="60"/>
      <x:c r="G20" s="60"/>
      <x:c r="H20" s="60" t="str">
        <x:v>Accuracy notes</x:v>
      </x:c>
    </x:row>
    <x:row r="21" ht="40" customHeight="1">
      <x:c r="A21" s="74" t="str">
        <x:v>Competitor Mention Rate</x:v>
      </x:c>
      <x:c r="B21" s="74"/>
      <x:c r="C21" s="80" t="str">
        <x:v>runs naming a competitor ÷ completed runs</x:v>
      </x:c>
      <x:c r="D21" s="80"/>
      <x:c r="E21" s="61" t="str">
        <x:v>How often at least one tracked competitor appears in the same answer set.</x:v>
      </x:c>
      <x:c r="F21" s="61"/>
      <x:c r="G21" s="61"/>
      <x:c r="H21" s="61" t="str">
        <x:v>Mention share</x:v>
      </x:c>
    </x:row>
    <x:row r="23" ht="24" customHeight="1">
      <x:c r="A23" s="38" t="str">
        <x:v>COLOR KEY</x:v>
      </x:c>
      <x:c r="B23" s="38" t="str">
        <x:v>COLOR KEY</x:v>
      </x:c>
      <x:c r="C23" s="38" t="str">
        <x:v>COLOR KEY</x:v>
      </x:c>
      <x:c r="D23" s="38" t="str">
        <x:v>COLOR KEY</x:v>
      </x:c>
      <x:c r="E23" s="38" t="str">
        <x:v>COLOR KEY</x:v>
      </x:c>
      <x:c r="F23" s="38" t="str">
        <x:v>COLOR KEY</x:v>
      </x:c>
      <x:c r="G23" s="38" t="str">
        <x:v>COLOR KEY</x:v>
      </x:c>
      <x:c r="H23" s="38" t="str">
        <x:v>COLOR KEY</x:v>
      </x:c>
    </x:row>
    <x:row r="25" ht="34" customHeight="1">
      <x:c r="A25" s="81" t="str">
        <x:v>MINT INPUT</x:v>
      </x:c>
      <x:c r="B25" s="81" t="str"/>
      <x:c r="C25" s="60" t="str">
        <x:v>Safe to replace or select.</x:v>
      </x:c>
      <x:c r="D25" s="60" t="str"/>
      <x:c r="E25" s="75" t="str">
        <x:v>BLUE FORMULA</x:v>
      </x:c>
      <x:c r="F25" s="75" t="str"/>
      <x:c r="G25" s="60" t="str">
        <x:v>Calculated automatically. Do not overwrite.</x:v>
      </x:c>
      <x:c r="H25" s="60" t="str"/>
    </x:row>
    <x:row r="26" ht="34" customHeight="1">
      <x:c r="A26" s="60" t="str">
        <x:v>WHITE EVIDENCE</x:v>
      </x:c>
      <x:c r="B26" s="60" t="str"/>
      <x:c r="C26" s="60" t="str">
        <x:v>Paste answer excerpts, source URLs, and notes.</x:v>
      </x:c>
      <x:c r="D26" s="60" t="str"/>
      <x:c r="E26" s="83" t="str">
        <x:v>DARK HEADER</x:v>
      </x:c>
      <x:c r="F26" s="83" t="str"/>
      <x:c r="G26" s="60" t="str">
        <x:v>Section label or table header.</x:v>
      </x:c>
      <x:c r="H26" s="60" t="str"/>
    </x:row>
    <x:row r="27" ht="34" customHeight="1">
      <x:c r="A27" s="84" t="str">
        <x:v>STATUS COLOR</x:v>
      </x:c>
      <x:c r="B27" s="84" t="str"/>
      <x:c r="C27" s="61" t="str">
        <x:v>Green = done or yes; amber = in progress; red = no or not started.</x:v>
      </x:c>
      <x:c r="D27" s="61" t="str"/>
      <x:c r="E27" s="85" t="str">
        <x:v>BLANK</x:v>
      </x:c>
      <x:c r="F27" s="85" t="str"/>
      <x:c r="G27" s="61" t="str">
        <x:v>No completed evidence yet.</x:v>
      </x:c>
      <x:c r="H27" s="61" t="str"/>
    </x:row>
    <x:row r="29" ht="26" customHeight="1">
      <x:c r="A29" s="105"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B29" s="106"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C29" s="106"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D29" s="106"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E29" s="106"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F29" s="106"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G29" s="106"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H29" s="107"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row>
    <x:row r="30" ht="26" customHeight="1">
      <x:c r="A30" s="108"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B30" s="109"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C30" s="109"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D30" s="109"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E30" s="109"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F30" s="109"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G30" s="109"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H30" s="110"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row>
    <x:row r="31" ht="26" customHeight="1">
      <x:c r="A31" s="111"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B31" s="112"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C31" s="112"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D31" s="112"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E31" s="112"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F31" s="112"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G31" s="112"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c r="H31" s="113" t="str">
        <x:v>Method limit: AI answers vary by prompt wording, location, account state, model, and time. This workbook does not produce an official provider ranking and does not guarantee placement. Keep the prompt pool stable, save evidence, compare the same providers, and use trend direction rather than one answer.</x:v>
      </x:c>
    </x:row>
    <x:row r="33" ht="24" customHeight="1">
      <x:c r="A33" s="116" t="str">
        <x:v>Recommended cadence: run the full benchmark monthly. Rerun priority prompts weekly for four weeks after a major site, profile, or content update. Never change the historical prompt wording retroactively.</x:v>
      </x:c>
      <x:c r="B33" s="116" t="str">
        <x:v>Recommended cadence: run the full benchmark monthly. Rerun priority prompts weekly for four weeks after a major site, profile, or content update. Never change the historical prompt wording retroactively.</x:v>
      </x:c>
      <x:c r="C33" s="116" t="str">
        <x:v>Recommended cadence: run the full benchmark monthly. Rerun priority prompts weekly for four weeks after a major site, profile, or content update. Never change the historical prompt wording retroactively.</x:v>
      </x:c>
      <x:c r="D33" s="116" t="str">
        <x:v>Recommended cadence: run the full benchmark monthly. Rerun priority prompts weekly for four weeks after a major site, profile, or content update. Never change the historical prompt wording retroactively.</x:v>
      </x:c>
      <x:c r="E33" s="116" t="str">
        <x:v>Recommended cadence: run the full benchmark monthly. Rerun priority prompts weekly for four weeks after a major site, profile, or content update. Never change the historical prompt wording retroactively.</x:v>
      </x:c>
      <x:c r="F33" s="116" t="str">
        <x:v>Recommended cadence: run the full benchmark monthly. Rerun priority prompts weekly for four weeks after a major site, profile, or content update. Never change the historical prompt wording retroactively.</x:v>
      </x:c>
      <x:c r="G33" s="116" t="str">
        <x:v>Recommended cadence: run the full benchmark monthly. Rerun priority prompts weekly for four weeks after a major site, profile, or content update. Never change the historical prompt wording retroactively.</x:v>
      </x:c>
      <x:c r="H33" s="116" t="str">
        <x:v>Recommended cadence: run the full benchmark monthly. Rerun priority prompts weekly for four weeks after a major site, profile, or content update. Never change the historical prompt wording retroactively.</x:v>
      </x:c>
    </x:row>
    <x:row r="34" ht="24" customHeight="1">
      <x:c r="A34" s="116" t="str">
        <x:v>Recommended cadence: run the full benchmark monthly. Rerun priority prompts weekly for four weeks after a major site, profile, or content update. Never change the historical prompt wording retroactively.</x:v>
      </x:c>
      <x:c r="B34" s="116" t="str">
        <x:v>Recommended cadence: run the full benchmark monthly. Rerun priority prompts weekly for four weeks after a major site, profile, or content update. Never change the historical prompt wording retroactively.</x:v>
      </x:c>
      <x:c r="C34" s="116" t="str">
        <x:v>Recommended cadence: run the full benchmark monthly. Rerun priority prompts weekly for four weeks after a major site, profile, or content update. Never change the historical prompt wording retroactively.</x:v>
      </x:c>
      <x:c r="D34" s="116" t="str">
        <x:v>Recommended cadence: run the full benchmark monthly. Rerun priority prompts weekly for four weeks after a major site, profile, or content update. Never change the historical prompt wording retroactively.</x:v>
      </x:c>
      <x:c r="E34" s="116" t="str">
        <x:v>Recommended cadence: run the full benchmark monthly. Rerun priority prompts weekly for four weeks after a major site, profile, or content update. Never change the historical prompt wording retroactively.</x:v>
      </x:c>
      <x:c r="F34" s="116" t="str">
        <x:v>Recommended cadence: run the full benchmark monthly. Rerun priority prompts weekly for four weeks after a major site, profile, or content update. Never change the historical prompt wording retroactively.</x:v>
      </x:c>
      <x:c r="G34" s="116" t="str">
        <x:v>Recommended cadence: run the full benchmark monthly. Rerun priority prompts weekly for four weeks after a major site, profile, or content update. Never change the historical prompt wording retroactively.</x:v>
      </x:c>
      <x:c r="H34" s="116" t="str">
        <x:v>Recommended cadence: run the full benchmark monthly. Rerun priority prompts weekly for four weeks after a major site, profile, or content update. Never change the historical prompt wording retroactively.</x:v>
      </x:c>
    </x:row>
  </x:sheetData>
  <x:mergeCells>
    <x:mergeCell ref="A1:H2"/>
    <x:mergeCell ref="A3:H4"/>
    <x:mergeCell ref="A6:H6"/>
    <x:mergeCell ref="B8:C8"/>
    <x:mergeCell ref="D8:G8"/>
    <x:mergeCell ref="B9:C9"/>
    <x:mergeCell ref="D9:G9"/>
    <x:mergeCell ref="B10:C10"/>
    <x:mergeCell ref="D10:G10"/>
    <x:mergeCell ref="B11:C11"/>
    <x:mergeCell ref="D11:G11"/>
    <x:mergeCell ref="B12:C12"/>
    <x:mergeCell ref="D12:G12"/>
    <x:mergeCell ref="B13:C13"/>
    <x:mergeCell ref="D13:G13"/>
    <x:mergeCell ref="A15:H15"/>
    <x:mergeCell ref="A17:B17"/>
    <x:mergeCell ref="C17:D17"/>
    <x:mergeCell ref="E17:G17"/>
    <x:mergeCell ref="A18:B18"/>
    <x:mergeCell ref="C18:D18"/>
    <x:mergeCell ref="E18:G18"/>
    <x:mergeCell ref="A19:B19"/>
    <x:mergeCell ref="C19:D19"/>
    <x:mergeCell ref="E19:G19"/>
    <x:mergeCell ref="A20:B20"/>
    <x:mergeCell ref="C20:D20"/>
    <x:mergeCell ref="E20:G20"/>
    <x:mergeCell ref="A21:B21"/>
    <x:mergeCell ref="C21:D21"/>
    <x:mergeCell ref="E21:G21"/>
    <x:mergeCell ref="A23:H23"/>
    <x:mergeCell ref="A25:B25"/>
    <x:mergeCell ref="C25:D25"/>
    <x:mergeCell ref="E25:F25"/>
    <x:mergeCell ref="G25:H25"/>
    <x:mergeCell ref="A26:B26"/>
    <x:mergeCell ref="C26:D26"/>
    <x:mergeCell ref="E26:F26"/>
    <x:mergeCell ref="G26:H26"/>
    <x:mergeCell ref="A27:B27"/>
    <x:mergeCell ref="C27:D27"/>
    <x:mergeCell ref="E27:F27"/>
    <x:mergeCell ref="G27:H27"/>
    <x:mergeCell ref="A29:H31"/>
    <x:mergeCell ref="A33:H34"/>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0" hidden="0" customWidth="1"/>
    <x:col min="2" max="2" width="15" hidden="0" customWidth="1"/>
    <x:col min="3" max="3" width="15" hidden="0" customWidth="1"/>
    <x:col min="4" max="4" width="15" hidden="0" customWidth="1"/>
    <x:col min="5" max="5" width="20" hidden="0" customWidth="1"/>
    <x:col min="6" max="6" width="18" hidden="0" customWidth="1"/>
    <x:col min="7" max="7" width="18" hidden="0" customWidth="1"/>
    <x:col min="8" max="8" width="18" hidden="0" customWidth="1"/>
  </x:cols>
  <x:sheetData>
    <x:row r="1" ht="30" customHeight="1">
      <x:c r="A1" s="21" t="str">
        <x:v>SETUP</x:v>
      </x:c>
      <x:c r="B1" s="22" t="str">
        <x:v>SETUP</x:v>
      </x:c>
      <x:c r="C1" s="22" t="str">
        <x:v>SETUP</x:v>
      </x:c>
      <x:c r="D1" s="22" t="str">
        <x:v>SETUP</x:v>
      </x:c>
      <x:c r="E1" s="22" t="str">
        <x:v>SETUP</x:v>
      </x:c>
      <x:c r="F1" s="22" t="str">
        <x:v>SETUP</x:v>
      </x:c>
      <x:c r="G1" s="22" t="str">
        <x:v>SETUP</x:v>
      </x:c>
      <x:c r="H1" s="23" t="str">
        <x:v>SETUP</x:v>
      </x:c>
    </x:row>
    <x:row r="2" ht="30" customHeight="1">
      <x:c r="A2" s="24" t="str">
        <x:v>SETUP</x:v>
      </x:c>
      <x:c r="B2" s="25" t="str">
        <x:v>SETUP</x:v>
      </x:c>
      <x:c r="C2" s="25" t="str">
        <x:v>SETUP</x:v>
      </x:c>
      <x:c r="D2" s="25" t="str">
        <x:v>SETUP</x:v>
      </x:c>
      <x:c r="E2" s="25" t="str">
        <x:v>SETUP</x:v>
      </x:c>
      <x:c r="F2" s="25" t="str">
        <x:v>SETUP</x:v>
      </x:c>
      <x:c r="G2" s="25" t="str">
        <x:v>SETUP</x:v>
      </x:c>
      <x:c r="H2" s="26" t="str">
        <x:v>SETUP</x:v>
      </x:c>
    </x:row>
    <x:row r="3" ht="22" customHeight="1">
      <x:c r="A3" s="32" t="str">
        <x:v>Replace the mint cells once. The Prompt Library updates automatically. Use exact real-world names and details; consistency is part of the audit.</x:v>
      </x:c>
      <x:c r="B3" s="32" t="str">
        <x:v>Replace the mint cells once. The Prompt Library updates automatically. Use exact real-world names and details; consistency is part of the audit.</x:v>
      </x:c>
      <x:c r="C3" s="32" t="str">
        <x:v>Replace the mint cells once. The Prompt Library updates automatically. Use exact real-world names and details; consistency is part of the audit.</x:v>
      </x:c>
      <x:c r="D3" s="32" t="str">
        <x:v>Replace the mint cells once. The Prompt Library updates automatically. Use exact real-world names and details; consistency is part of the audit.</x:v>
      </x:c>
      <x:c r="E3" s="32" t="str">
        <x:v>Replace the mint cells once. The Prompt Library updates automatically. Use exact real-world names and details; consistency is part of the audit.</x:v>
      </x:c>
      <x:c r="F3" s="32" t="str">
        <x:v>Replace the mint cells once. The Prompt Library updates automatically. Use exact real-world names and details; consistency is part of the audit.</x:v>
      </x:c>
      <x:c r="G3" s="32" t="str">
        <x:v>Replace the mint cells once. The Prompt Library updates automatically. Use exact real-world names and details; consistency is part of the audit.</x:v>
      </x:c>
      <x:c r="H3" s="32" t="str">
        <x:v>Replace the mint cells once. The Prompt Library updates automatically. Use exact real-world names and details; consistency is part of the audit.</x:v>
      </x:c>
    </x:row>
    <x:row r="4" ht="22" customHeight="1">
      <x:c r="A4" s="33" t="str">
        <x:v>Replace the mint cells once. The Prompt Library updates automatically. Use exact real-world names and details; consistency is part of the audit.</x:v>
      </x:c>
      <x:c r="B4" s="33" t="str">
        <x:v>Replace the mint cells once. The Prompt Library updates automatically. Use exact real-world names and details; consistency is part of the audit.</x:v>
      </x:c>
      <x:c r="C4" s="33" t="str">
        <x:v>Replace the mint cells once. The Prompt Library updates automatically. Use exact real-world names and details; consistency is part of the audit.</x:v>
      </x:c>
      <x:c r="D4" s="33" t="str">
        <x:v>Replace the mint cells once. The Prompt Library updates automatically. Use exact real-world names and details; consistency is part of the audit.</x:v>
      </x:c>
      <x:c r="E4" s="33" t="str">
        <x:v>Replace the mint cells once. The Prompt Library updates automatically. Use exact real-world names and details; consistency is part of the audit.</x:v>
      </x:c>
      <x:c r="F4" s="33" t="str">
        <x:v>Replace the mint cells once. The Prompt Library updates automatically. Use exact real-world names and details; consistency is part of the audit.</x:v>
      </x:c>
      <x:c r="G4" s="33" t="str">
        <x:v>Replace the mint cells once. The Prompt Library updates automatically. Use exact real-world names and details; consistency is part of the audit.</x:v>
      </x:c>
      <x:c r="H4" s="33" t="str">
        <x:v>Replace the mint cells once. The Prompt Library updates automatically. Use exact real-world names and details; consistency is part of the audit.</x:v>
      </x:c>
    </x:row>
    <x:row r="6" ht="24" customHeight="1">
      <x:c r="A6" s="38" t="str">
        <x:v>BUSINESS &amp; MARKET</x:v>
      </x:c>
      <x:c r="B6" s="38" t="str">
        <x:v>BUSINESS &amp; MARKET</x:v>
      </x:c>
      <x:c r="C6" s="38" t="str">
        <x:v>BUSINESS &amp; MARKET</x:v>
      </x:c>
      <x:c r="D6" s="38" t="str">
        <x:v>BUSINESS &amp; MARKET</x:v>
      </x:c>
      <x:c r="E6" s="38" t="str">
        <x:v>BUSINESS &amp; MARKET</x:v>
      </x:c>
      <x:c r="F6" s="38" t="str">
        <x:v>BUSINESS &amp; MARKET</x:v>
      </x:c>
      <x:c r="G6" s="38" t="str">
        <x:v>BUSINESS &amp; MARKET</x:v>
      </x:c>
      <x:c r="H6" s="38" t="str">
        <x:v>BUSINESS &amp; MARKET</x:v>
      </x:c>
    </x:row>
    <x:row r="8" ht="26" customHeight="1">
      <x:c r="A8" s="50" t="str">
        <x:v>FIELD</x:v>
      </x:c>
      <x:c r="B8" s="51" t="str">
        <x:v>VALUE</x:v>
      </x:c>
      <x:c r="C8" s="51" t="str"/>
      <x:c r="D8" s="51" t="str"/>
      <x:c r="E8" s="51" t="str">
        <x:v>FIELD</x:v>
      </x:c>
      <x:c r="F8" s="51" t="str">
        <x:v>VALUE</x:v>
      </x:c>
      <x:c r="G8" s="51" t="str"/>
      <x:c r="H8" s="52" t="str"/>
    </x:row>
    <x:row r="9" ht="30" customHeight="1">
      <x:c r="A9" s="120" t="str">
        <x:v>Business name</x:v>
      </x:c>
      <x:c r="B9" s="133" t="str">
        <x:v>[Business name]</x:v>
      </x:c>
      <x:c r="C9" s="134"/>
      <x:c r="D9" s="135"/>
      <x:c r="E9" s="120" t="str">
        <x:v>Competitor 1</x:v>
      </x:c>
      <x:c r="F9" s="133" t="str">
        <x:v>[Competitor 1]</x:v>
      </x:c>
      <x:c r="G9" s="134"/>
      <x:c r="H9" s="135"/>
    </x:row>
    <x:row r="10" ht="30" customHeight="1">
      <x:c r="A10" s="120" t="str">
        <x:v>Website</x:v>
      </x:c>
      <x:c r="B10" s="136" t="str">
        <x:v>https://example.com</x:v>
      </x:c>
      <x:c r="C10" s="137"/>
      <x:c r="D10" s="138"/>
      <x:c r="E10" s="120" t="str">
        <x:v>Competitor 2</x:v>
      </x:c>
      <x:c r="F10" s="136" t="str">
        <x:v>[Competitor 2]</x:v>
      </x:c>
      <x:c r="G10" s="137"/>
      <x:c r="H10" s="138"/>
    </x:row>
    <x:row r="11" ht="30" customHeight="1">
      <x:c r="A11" s="120" t="str">
        <x:v>Primary category</x:v>
      </x:c>
      <x:c r="B11" s="136" t="str">
        <x:v>[Business category]</x:v>
      </x:c>
      <x:c r="C11" s="137"/>
      <x:c r="D11" s="138"/>
      <x:c r="E11" s="120" t="str">
        <x:v>Competitor 3</x:v>
      </x:c>
      <x:c r="F11" s="136" t="str">
        <x:v>[Competitor 3]</x:v>
      </x:c>
      <x:c r="G11" s="137"/>
      <x:c r="H11" s="138"/>
    </x:row>
    <x:row r="12" ht="30" customHeight="1">
      <x:c r="A12" s="120" t="str">
        <x:v>Primary service</x:v>
      </x:c>
      <x:c r="B12" s="136" t="str">
        <x:v>[Primary service]</x:v>
      </x:c>
      <x:c r="C12" s="137"/>
      <x:c r="D12" s="138"/>
      <x:c r="E12" s="120" t="str">
        <x:v>Competitor 4</x:v>
      </x:c>
      <x:c r="F12" s="136" t="str">
        <x:v>[Competitor 4]</x:v>
      </x:c>
      <x:c r="G12" s="137"/>
      <x:c r="H12" s="138"/>
    </x:row>
    <x:row r="13" ht="30" customHeight="1">
      <x:c r="A13" s="120" t="str">
        <x:v>City</x:v>
      </x:c>
      <x:c r="B13" s="136" t="str">
        <x:v>[City]</x:v>
      </x:c>
      <x:c r="C13" s="137"/>
      <x:c r="D13" s="138"/>
      <x:c r="E13" s="120" t="str">
        <x:v>Language</x:v>
      </x:c>
      <x:c r="F13" s="136" t="str">
        <x:v>English</x:v>
      </x:c>
      <x:c r="G13" s="137"/>
      <x:c r="H13" s="138"/>
    </x:row>
    <x:row r="14" ht="30" customHeight="1">
      <x:c r="A14" s="120" t="str">
        <x:v>State / region</x:v>
      </x:c>
      <x:c r="B14" s="136" t="str">
        <x:v>[State or region]</x:v>
      </x:c>
      <x:c r="C14" s="137"/>
      <x:c r="D14" s="138"/>
      <x:c r="E14" s="120" t="str">
        <x:v>Country</x:v>
      </x:c>
      <x:c r="F14" s="136" t="str">
        <x:v>United States</x:v>
      </x:c>
      <x:c r="G14" s="137"/>
      <x:c r="H14" s="138"/>
    </x:row>
    <x:row r="15" ht="30" customHeight="1">
      <x:c r="A15" s="120" t="str">
        <x:v>Service area</x:v>
      </x:c>
      <x:c r="B15" s="136" t="str">
        <x:v>[Neighborhoods or service area]</x:v>
      </x:c>
      <x:c r="C15" s="137"/>
      <x:c r="D15" s="138"/>
      <x:c r="E15" s="120" t="str">
        <x:v>Target provider set</x:v>
      </x:c>
      <x:c r="F15" s="136" t="str">
        <x:v>ChatGPT, Google AI, Perplexity, Gemini, Copilot</x:v>
      </x:c>
      <x:c r="G15" s="137"/>
      <x:c r="H15" s="138"/>
    </x:row>
    <x:row r="16" ht="30" customHeight="1">
      <x:c r="A16" s="120" t="str">
        <x:v>Main phone</x:v>
      </x:c>
      <x:c r="B16" s="136" t="str">
        <x:v>[Phone number]</x:v>
      </x:c>
      <x:c r="C16" s="137"/>
      <x:c r="D16" s="138"/>
      <x:c r="E16" s="120" t="str">
        <x:v>Benchmark owner</x:v>
      </x:c>
      <x:c r="F16" s="136" t="str">
        <x:v>[Owner]</x:v>
      </x:c>
      <x:c r="G16" s="137"/>
      <x:c r="H16" s="138"/>
    </x:row>
    <x:row r="17" ht="30" customHeight="1">
      <x:c r="A17" s="121" t="str">
        <x:v>Benchmark start</x:v>
      </x:c>
      <x:c r="B17" s="142" t="n">
        <x:v>46266</x:v>
      </x:c>
      <x:c r="C17" s="143"/>
      <x:c r="D17" s="144"/>
      <x:c r="E17" s="121" t="str">
        <x:v>Full-run cadence</x:v>
      </x:c>
      <x:c r="F17" s="139" t="str">
        <x:v>Monthly</x:v>
      </x:c>
      <x:c r="G17" s="140"/>
      <x:c r="H17" s="141"/>
    </x:row>
    <x:row r="20" ht="24" customHeight="1">
      <x:c r="A20" s="38" t="str">
        <x:v>SCOPE LOCK</x:v>
      </x:c>
      <x:c r="B20" s="38" t="str">
        <x:v>SCOPE LOCK</x:v>
      </x:c>
      <x:c r="C20" s="38" t="str">
        <x:v>SCOPE LOCK</x:v>
      </x:c>
      <x:c r="D20" s="38" t="str">
        <x:v>SCOPE LOCK</x:v>
      </x:c>
      <x:c r="E20" s="38" t="str">
        <x:v>SCOPE LOCK</x:v>
      </x:c>
      <x:c r="F20" s="38" t="str">
        <x:v>SCOPE LOCK</x:v>
      </x:c>
      <x:c r="G20" s="38" t="str">
        <x:v>SCOPE LOCK</x:v>
      </x:c>
      <x:c r="H20" s="38" t="str">
        <x:v>SCOPE LOCK</x:v>
      </x:c>
    </x:row>
    <x:row r="22" ht="26" customHeight="1">
      <x:c r="A22" s="50" t="str">
        <x:v>SETTING</x:v>
      </x:c>
      <x:c r="B22" s="51" t="str"/>
      <x:c r="C22" s="51" t="str">
        <x:v>WHY IT STAYS FIXED</x:v>
      </x:c>
      <x:c r="D22" s="51" t="str"/>
      <x:c r="E22" s="51" t="str"/>
      <x:c r="F22" s="51" t="str"/>
      <x:c r="G22" s="51" t="str">
        <x:v>DECISION</x:v>
      </x:c>
      <x:c r="H22" s="52" t="str"/>
    </x:row>
    <x:row r="23" ht="42" customHeight="1">
      <x:c r="A23" s="73" t="str">
        <x:v>Prompt wording</x:v>
      </x:c>
      <x:c r="B23" s="73"/>
      <x:c r="C23" s="60" t="str">
        <x:v>Changing a prompt changes the test. Create a new prompt ID instead of rewriting historical wording.</x:v>
      </x:c>
      <x:c r="D23" s="60"/>
      <x:c r="E23" s="60"/>
      <x:c r="F23" s="60"/>
      <x:c r="G23" s="149" t="str">
        <x:v>Keep stable</x:v>
      </x:c>
      <x:c r="H23" s="149"/>
    </x:row>
    <x:row r="24" ht="42" customHeight="1">
      <x:c r="A24" s="73" t="str">
        <x:v>Provider account</x:v>
      </x:c>
      <x:c r="B24" s="73"/>
      <x:c r="C24" s="60" t="str">
        <x:v>Location, personalization, and account context can influence answers.</x:v>
      </x:c>
      <x:c r="D24" s="60"/>
      <x:c r="E24" s="60"/>
      <x:c r="F24" s="60"/>
      <x:c r="G24" s="149" t="str">
        <x:v>Document context</x:v>
      </x:c>
      <x:c r="H24" s="149"/>
    </x:row>
    <x:row r="25" ht="42" customHeight="1">
      <x:c r="A25" s="73" t="str">
        <x:v>Market and language</x:v>
      </x:c>
      <x:c r="B25" s="73"/>
      <x:c r="C25" s="60" t="str">
        <x:v>Local answers depend on geography and language. Compare like with like.</x:v>
      </x:c>
      <x:c r="D25" s="60"/>
      <x:c r="E25" s="60"/>
      <x:c r="F25" s="60"/>
      <x:c r="G25" s="149" t="str">
        <x:v>Keep stable</x:v>
      </x:c>
      <x:c r="H25" s="149"/>
    </x:row>
    <x:row r="26" ht="42" customHeight="1">
      <x:c r="A26" s="74" t="str">
        <x:v>Evidence standard</x:v>
      </x:c>
      <x:c r="B26" s="74"/>
      <x:c r="C26" s="61" t="str">
        <x:v>Every completed run needs a date, provider, answer excerpt, and source URL when one is present.</x:v>
      </x:c>
      <x:c r="D26" s="61"/>
      <x:c r="E26" s="61"/>
      <x:c r="F26" s="61"/>
      <x:c r="G26" s="150" t="str">
        <x:v>Required</x:v>
      </x:c>
      <x:c r="H26" s="150"/>
    </x:row>
    <x:row r="29" ht="26" customHeight="1">
      <x:c r="A29" s="105" t="str">
        <x:v>Truth rule: enter the business exactly as customers and public profiles recognize it. Do not add service keywords to the business name, invent locations, or broaden the service area beyond where the business actually operates.</x:v>
      </x:c>
      <x:c r="B29" s="106" t="str">
        <x:v>Truth rule: enter the business exactly as customers and public profiles recognize it. Do not add service keywords to the business name, invent locations, or broaden the service area beyond where the business actually operates.</x:v>
      </x:c>
      <x:c r="C29" s="106" t="str">
        <x:v>Truth rule: enter the business exactly as customers and public profiles recognize it. Do not add service keywords to the business name, invent locations, or broaden the service area beyond where the business actually operates.</x:v>
      </x:c>
      <x:c r="D29" s="106" t="str">
        <x:v>Truth rule: enter the business exactly as customers and public profiles recognize it. Do not add service keywords to the business name, invent locations, or broaden the service area beyond where the business actually operates.</x:v>
      </x:c>
      <x:c r="E29" s="106" t="str">
        <x:v>Truth rule: enter the business exactly as customers and public profiles recognize it. Do not add service keywords to the business name, invent locations, or broaden the service area beyond where the business actually operates.</x:v>
      </x:c>
      <x:c r="F29" s="106" t="str">
        <x:v>Truth rule: enter the business exactly as customers and public profiles recognize it. Do not add service keywords to the business name, invent locations, or broaden the service area beyond where the business actually operates.</x:v>
      </x:c>
      <x:c r="G29" s="106" t="str">
        <x:v>Truth rule: enter the business exactly as customers and public profiles recognize it. Do not add service keywords to the business name, invent locations, or broaden the service area beyond where the business actually operates.</x:v>
      </x:c>
      <x:c r="H29" s="107" t="str">
        <x:v>Truth rule: enter the business exactly as customers and public profiles recognize it. Do not add service keywords to the business name, invent locations, or broaden the service area beyond where the business actually operates.</x:v>
      </x:c>
    </x:row>
    <x:row r="30" ht="26" customHeight="1">
      <x:c r="A30" s="108" t="str">
        <x:v>Truth rule: enter the business exactly as customers and public profiles recognize it. Do not add service keywords to the business name, invent locations, or broaden the service area beyond where the business actually operates.</x:v>
      </x:c>
      <x:c r="B30" s="109" t="str">
        <x:v>Truth rule: enter the business exactly as customers and public profiles recognize it. Do not add service keywords to the business name, invent locations, or broaden the service area beyond where the business actually operates.</x:v>
      </x:c>
      <x:c r="C30" s="109" t="str">
        <x:v>Truth rule: enter the business exactly as customers and public profiles recognize it. Do not add service keywords to the business name, invent locations, or broaden the service area beyond where the business actually operates.</x:v>
      </x:c>
      <x:c r="D30" s="109" t="str">
        <x:v>Truth rule: enter the business exactly as customers and public profiles recognize it. Do not add service keywords to the business name, invent locations, or broaden the service area beyond where the business actually operates.</x:v>
      </x:c>
      <x:c r="E30" s="109" t="str">
        <x:v>Truth rule: enter the business exactly as customers and public profiles recognize it. Do not add service keywords to the business name, invent locations, or broaden the service area beyond where the business actually operates.</x:v>
      </x:c>
      <x:c r="F30" s="109" t="str">
        <x:v>Truth rule: enter the business exactly as customers and public profiles recognize it. Do not add service keywords to the business name, invent locations, or broaden the service area beyond where the business actually operates.</x:v>
      </x:c>
      <x:c r="G30" s="109" t="str">
        <x:v>Truth rule: enter the business exactly as customers and public profiles recognize it. Do not add service keywords to the business name, invent locations, or broaden the service area beyond where the business actually operates.</x:v>
      </x:c>
      <x:c r="H30" s="110" t="str">
        <x:v>Truth rule: enter the business exactly as customers and public profiles recognize it. Do not add service keywords to the business name, invent locations, or broaden the service area beyond where the business actually operates.</x:v>
      </x:c>
    </x:row>
    <x:row r="31" ht="26" customHeight="1">
      <x:c r="A31" s="111" t="str">
        <x:v>Truth rule: enter the business exactly as customers and public profiles recognize it. Do not add service keywords to the business name, invent locations, or broaden the service area beyond where the business actually operates.</x:v>
      </x:c>
      <x:c r="B31" s="112" t="str">
        <x:v>Truth rule: enter the business exactly as customers and public profiles recognize it. Do not add service keywords to the business name, invent locations, or broaden the service area beyond where the business actually operates.</x:v>
      </x:c>
      <x:c r="C31" s="112" t="str">
        <x:v>Truth rule: enter the business exactly as customers and public profiles recognize it. Do not add service keywords to the business name, invent locations, or broaden the service area beyond where the business actually operates.</x:v>
      </x:c>
      <x:c r="D31" s="112" t="str">
        <x:v>Truth rule: enter the business exactly as customers and public profiles recognize it. Do not add service keywords to the business name, invent locations, or broaden the service area beyond where the business actually operates.</x:v>
      </x:c>
      <x:c r="E31" s="112" t="str">
        <x:v>Truth rule: enter the business exactly as customers and public profiles recognize it. Do not add service keywords to the business name, invent locations, or broaden the service area beyond where the business actually operates.</x:v>
      </x:c>
      <x:c r="F31" s="112" t="str">
        <x:v>Truth rule: enter the business exactly as customers and public profiles recognize it. Do not add service keywords to the business name, invent locations, or broaden the service area beyond where the business actually operates.</x:v>
      </x:c>
      <x:c r="G31" s="112" t="str">
        <x:v>Truth rule: enter the business exactly as customers and public profiles recognize it. Do not add service keywords to the business name, invent locations, or broaden the service area beyond where the business actually operates.</x:v>
      </x:c>
      <x:c r="H31" s="113" t="str">
        <x:v>Truth rule: enter the business exactly as customers and public profiles recognize it. Do not add service keywords to the business name, invent locations, or broaden the service area beyond where the business actually operates.</x:v>
      </x:c>
    </x:row>
  </x:sheetData>
  <x:mergeCells>
    <x:mergeCell ref="A1:H2"/>
    <x:mergeCell ref="A3:H4"/>
    <x:mergeCell ref="A6:H6"/>
    <x:mergeCell ref="B8:D8"/>
    <x:mergeCell ref="F8:H8"/>
    <x:mergeCell ref="B9:D9"/>
    <x:mergeCell ref="F9:H9"/>
    <x:mergeCell ref="B10:D10"/>
    <x:mergeCell ref="F10:H10"/>
    <x:mergeCell ref="B11:D11"/>
    <x:mergeCell ref="F11:H11"/>
    <x:mergeCell ref="B12:D12"/>
    <x:mergeCell ref="F12:H12"/>
    <x:mergeCell ref="B13:D13"/>
    <x:mergeCell ref="F13:H13"/>
    <x:mergeCell ref="B14:D14"/>
    <x:mergeCell ref="F14:H14"/>
    <x:mergeCell ref="B15:D15"/>
    <x:mergeCell ref="F15:H15"/>
    <x:mergeCell ref="B16:D16"/>
    <x:mergeCell ref="F16:H16"/>
    <x:mergeCell ref="B17:D17"/>
    <x:mergeCell ref="F17:H17"/>
    <x:mergeCell ref="A20:H20"/>
    <x:mergeCell ref="A22:B22"/>
    <x:mergeCell ref="C22:F22"/>
    <x:mergeCell ref="G22:H22"/>
    <x:mergeCell ref="A23:B23"/>
    <x:mergeCell ref="C23:F23"/>
    <x:mergeCell ref="G23:H23"/>
    <x:mergeCell ref="A24:B24"/>
    <x:mergeCell ref="C24:F24"/>
    <x:mergeCell ref="G24:H24"/>
    <x:mergeCell ref="A25:B25"/>
    <x:mergeCell ref="C25:F25"/>
    <x:mergeCell ref="G25:H25"/>
    <x:mergeCell ref="A26:B26"/>
    <x:mergeCell ref="C26:F26"/>
    <x:mergeCell ref="G26:H26"/>
    <x:mergeCell ref="A29:H31"/>
  </x:mergeCells>
  <x:dataValidations count="1">
    <x:dataValidation type="list" sqref="F17:H17">
      <x:formula1>"Weekly,Monthly,Quarterly"</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1" hidden="0" customWidth="1"/>
    <x:col min="2" max="2" width="20" hidden="0" customWidth="1"/>
    <x:col min="3" max="3" width="14" hidden="0" customWidth="1"/>
    <x:col min="4" max="4" width="10" hidden="0" customWidth="1"/>
    <x:col min="5" max="5" width="43" hidden="0" customWidth="1"/>
    <x:col min="6" max="6" width="53" hidden="0" customWidth="1"/>
    <x:col min="7" max="7" width="30" hidden="0" customWidth="1"/>
    <x:col min="8" max="8" width="11" hidden="0" customWidth="1"/>
  </x:cols>
  <x:sheetData>
    <x:row r="1" ht="30" customHeight="1">
      <x:c r="A1" s="21" t="str">
        <x:v>PROMPT LIBRARY</x:v>
      </x:c>
      <x:c r="B1" s="22" t="str">
        <x:v>PROMPT LIBRARY</x:v>
      </x:c>
      <x:c r="C1" s="22" t="str">
        <x:v>PROMPT LIBRARY</x:v>
      </x:c>
      <x:c r="D1" s="22" t="str">
        <x:v>PROMPT LIBRARY</x:v>
      </x:c>
      <x:c r="E1" s="22" t="str">
        <x:v>PROMPT LIBRARY</x:v>
      </x:c>
      <x:c r="F1" s="22" t="str">
        <x:v>PROMPT LIBRARY</x:v>
      </x:c>
      <x:c r="G1" s="22" t="str">
        <x:v>PROMPT LIBRARY</x:v>
      </x:c>
      <x:c r="H1" s="23" t="str">
        <x:v>PROMPT LIBRARY</x:v>
      </x:c>
    </x:row>
    <x:row r="2" ht="30" customHeight="1">
      <x:c r="A2" s="24" t="str">
        <x:v>PROMPT LIBRARY</x:v>
      </x:c>
      <x:c r="B2" s="25" t="str">
        <x:v>PROMPT LIBRARY</x:v>
      </x:c>
      <x:c r="C2" s="25" t="str">
        <x:v>PROMPT LIBRARY</x:v>
      </x:c>
      <x:c r="D2" s="25" t="str">
        <x:v>PROMPT LIBRARY</x:v>
      </x:c>
      <x:c r="E2" s="25" t="str">
        <x:v>PROMPT LIBRARY</x:v>
      </x:c>
      <x:c r="F2" s="25" t="str">
        <x:v>PROMPT LIBRARY</x:v>
      </x:c>
      <x:c r="G2" s="25" t="str">
        <x:v>PROMPT LIBRARY</x:v>
      </x:c>
      <x:c r="H2" s="26" t="str">
        <x:v>PROMPT LIBRARY</x:v>
      </x:c>
    </x:row>
    <x:row r="3" ht="22" customHeight="1">
      <x:c r="A3" s="32" t="str">
        <x:v>Thirty starter prompts cover discovery, recommendations, services, comparisons, trust, local facts, and buyer decisions. The live prompt column updates from Setup.</x:v>
      </x:c>
      <x:c r="B3" s="32" t="str">
        <x:v>Thirty starter prompts cover discovery, recommendations, services, comparisons, trust, local facts, and buyer decisions. The live prompt column updates from Setup.</x:v>
      </x:c>
      <x:c r="C3" s="32" t="str">
        <x:v>Thirty starter prompts cover discovery, recommendations, services, comparisons, trust, local facts, and buyer decisions. The live prompt column updates from Setup.</x:v>
      </x:c>
      <x:c r="D3" s="32" t="str">
        <x:v>Thirty starter prompts cover discovery, recommendations, services, comparisons, trust, local facts, and buyer decisions. The live prompt column updates from Setup.</x:v>
      </x:c>
      <x:c r="E3" s="32" t="str">
        <x:v>Thirty starter prompts cover discovery, recommendations, services, comparisons, trust, local facts, and buyer decisions. The live prompt column updates from Setup.</x:v>
      </x:c>
      <x:c r="F3" s="32" t="str">
        <x:v>Thirty starter prompts cover discovery, recommendations, services, comparisons, trust, local facts, and buyer decisions. The live prompt column updates from Setup.</x:v>
      </x:c>
      <x:c r="G3" s="32" t="str">
        <x:v>Thirty starter prompts cover discovery, recommendations, services, comparisons, trust, local facts, and buyer decisions. The live prompt column updates from Setup.</x:v>
      </x:c>
      <x:c r="H3" s="32" t="str">
        <x:v>Thirty starter prompts cover discovery, recommendations, services, comparisons, trust, local facts, and buyer decisions. The live prompt column updates from Setup.</x:v>
      </x:c>
    </x:row>
    <x:row r="4" ht="22" customHeight="1">
      <x:c r="A4" s="33" t="str">
        <x:v>Thirty starter prompts cover discovery, recommendations, services, comparisons, trust, local facts, and buyer decisions. The live prompt column updates from Setup.</x:v>
      </x:c>
      <x:c r="B4" s="33" t="str">
        <x:v>Thirty starter prompts cover discovery, recommendations, services, comparisons, trust, local facts, and buyer decisions. The live prompt column updates from Setup.</x:v>
      </x:c>
      <x:c r="C4" s="33" t="str">
        <x:v>Thirty starter prompts cover discovery, recommendations, services, comparisons, trust, local facts, and buyer decisions. The live prompt column updates from Setup.</x:v>
      </x:c>
      <x:c r="D4" s="33" t="str">
        <x:v>Thirty starter prompts cover discovery, recommendations, services, comparisons, trust, local facts, and buyer decisions. The live prompt column updates from Setup.</x:v>
      </x:c>
      <x:c r="E4" s="33" t="str">
        <x:v>Thirty starter prompts cover discovery, recommendations, services, comparisons, trust, local facts, and buyer decisions. The live prompt column updates from Setup.</x:v>
      </x:c>
      <x:c r="F4" s="33" t="str">
        <x:v>Thirty starter prompts cover discovery, recommendations, services, comparisons, trust, local facts, and buyer decisions. The live prompt column updates from Setup.</x:v>
      </x:c>
      <x:c r="G4" s="33" t="str">
        <x:v>Thirty starter prompts cover discovery, recommendations, services, comparisons, trust, local facts, and buyer decisions. The live prompt column updates from Setup.</x:v>
      </x:c>
      <x:c r="H4" s="33" t="str">
        <x:v>Thirty starter prompts cover discovery, recommendations, services, comparisons, trust, local facts, and buyer decisions. The live prompt column updates from Setup.</x:v>
      </x:c>
    </x:row>
    <x:row r="6" ht="34" customHeight="1">
      <x:c r="A6" s="50" t="str">
        <x:v>PROMPT ID</x:v>
      </x:c>
      <x:c r="B6" s="51" t="str">
        <x:v>QUERY GROUP</x:v>
      </x:c>
      <x:c r="C6" s="51" t="str">
        <x:v>BUYER STAGE</x:v>
      </x:c>
      <x:c r="D6" s="51" t="str">
        <x:v>PRIORITY</x:v>
      </x:c>
      <x:c r="E6" s="51" t="str">
        <x:v>PROMPT TEMPLATE</x:v>
      </x:c>
      <x:c r="F6" s="51" t="str">
        <x:v>LIVE PROMPT</x:v>
      </x:c>
      <x:c r="G6" s="51" t="str">
        <x:v>WHAT IT TESTS</x:v>
      </x:c>
      <x:c r="H6" s="52" t="str">
        <x:v>WEEKLY?</x:v>
      </x:c>
    </x:row>
    <x:row r="7" ht="44" customHeight="1">
      <x:c r="A7" s="164" t="str">
        <x:v>P01</x:v>
      </x:c>
      <x:c r="B7" s="60" t="str">
        <x:v>Category discovery</x:v>
      </x:c>
      <x:c r="C7" s="60" t="str">
        <x:v>Discover</x:v>
      </x:c>
      <x:c r="D7" s="168" t="n">
        <x:v>3</x:v>
      </x:c>
      <x:c r="E7" s="60" t="str">
        <x:v>What are the best [category] businesses in [city], [state]?</x:v>
      </x:c>
      <x:c r="F7" s="156" t="str">
        <x:f>"What are the best "&amp;'Setup'!$B$11&amp;" businesses in "&amp;'Setup'!$B$13&amp;", "&amp;'Setup'!$B$14&amp;"?"</x:f>
        <x:v>What are the best [Business category] businesses in [City], [State or region]?</x:v>
      </x:c>
      <x:c r="G7" s="60" t="str">
        <x:v>Unbranded category visibility</x:v>
      </x:c>
      <x:c r="H7" s="60" t="str">
        <x:v>Yes</x:v>
      </x:c>
    </x:row>
    <x:row r="8" ht="44" customHeight="1">
      <x:c r="A8" s="164" t="str">
        <x:v>P02</x:v>
      </x:c>
      <x:c r="B8" s="60" t="str">
        <x:v>Category discovery</x:v>
      </x:c>
      <x:c r="C8" s="60" t="str">
        <x:v>Discover</x:v>
      </x:c>
      <x:c r="D8" s="168" t="n">
        <x:v>3</x:v>
      </x:c>
      <x:c r="E8" s="60" t="str">
        <x:v>Which [category] businesses serve [service area]?</x:v>
      </x:c>
      <x:c r="F8" s="157" t="str">
        <x:f>"Which "&amp;'Setup'!$B$11&amp;" businesses serve "&amp;'Setup'!$B$15&amp;"?"</x:f>
        <x:v>Which [Business category] businesses serve [Neighborhoods or service area]?</x:v>
      </x:c>
      <x:c r="G8" s="60" t="str">
        <x:v>Service-area coverage</x:v>
      </x:c>
      <x:c r="H8" s="60" t="str">
        <x:v>Yes</x:v>
      </x:c>
    </x:row>
    <x:row r="9" ht="44" customHeight="1">
      <x:c r="A9" s="164" t="str">
        <x:v>P03</x:v>
      </x:c>
      <x:c r="B9" s="60" t="str">
        <x:v>Recommendation</x:v>
      </x:c>
      <x:c r="C9" s="60" t="str">
        <x:v>Consider</x:v>
      </x:c>
      <x:c r="D9" s="168" t="n">
        <x:v>3</x:v>
      </x:c>
      <x:c r="E9" s="60" t="str">
        <x:v>Recommend a reliable [category] in [city].</x:v>
      </x:c>
      <x:c r="F9" s="157" t="str">
        <x:f>"Recommend a reliable "&amp;'Setup'!$B$11&amp;" in "&amp;'Setup'!$B$13&amp;"."</x:f>
        <x:v>Recommend a reliable [Business category] in [City].</x:v>
      </x:c>
      <x:c r="G9" s="60" t="str">
        <x:v>Recommendation presence</x:v>
      </x:c>
      <x:c r="H9" s="60" t="str">
        <x:v>Yes</x:v>
      </x:c>
    </x:row>
    <x:row r="10" ht="44" customHeight="1">
      <x:c r="A10" s="164" t="str">
        <x:v>P04</x:v>
      </x:c>
      <x:c r="B10" s="60" t="str">
        <x:v>Recommendation</x:v>
      </x:c>
      <x:c r="C10" s="60" t="str">
        <x:v>Consider</x:v>
      </x:c>
      <x:c r="D10" s="168" t="n">
        <x:v>3</x:v>
      </x:c>
      <x:c r="E10" s="60" t="str">
        <x:v>Who is known for [primary service] in [city]?</x:v>
      </x:c>
      <x:c r="F10" s="157" t="str">
        <x:f>"Who is known for "&amp;'Setup'!$B$12&amp;" in "&amp;'Setup'!$B$13&amp;"?"</x:f>
        <x:v>Who is known for [Primary service] in [City]?</x:v>
      </x:c>
      <x:c r="G10" s="60" t="str">
        <x:v>Service-specific authority</x:v>
      </x:c>
      <x:c r="H10" s="60" t="str">
        <x:v>Yes</x:v>
      </x:c>
    </x:row>
    <x:row r="11" ht="44" customHeight="1">
      <x:c r="A11" s="164" t="str">
        <x:v>P05</x:v>
      </x:c>
      <x:c r="B11" s="60" t="str">
        <x:v>Near me</x:v>
      </x:c>
      <x:c r="C11" s="60" t="str">
        <x:v>Discover</x:v>
      </x:c>
      <x:c r="D11" s="168" t="n">
        <x:v>3</x:v>
      </x:c>
      <x:c r="E11" s="60" t="str">
        <x:v>Best [category] near [city].</x:v>
      </x:c>
      <x:c r="F11" s="157" t="str">
        <x:f>"Best "&amp;'Setup'!$B$11&amp;" near "&amp;'Setup'!$B$13&amp;"."</x:f>
        <x:v>Best [Business category] near [City].</x:v>
      </x:c>
      <x:c r="G11" s="60" t="str">
        <x:v>Local proximity query</x:v>
      </x:c>
      <x:c r="H11" s="60" t="str">
        <x:v>Yes</x:v>
      </x:c>
    </x:row>
    <x:row r="12" ht="44" customHeight="1">
      <x:c r="A12" s="164" t="str">
        <x:v>P06</x:v>
      </x:c>
      <x:c r="B12" s="60" t="str">
        <x:v>Near me</x:v>
      </x:c>
      <x:c r="C12" s="60" t="str">
        <x:v>Act</x:v>
      </x:c>
      <x:c r="D12" s="168" t="n">
        <x:v>3</x:v>
      </x:c>
      <x:c r="E12" s="60" t="str">
        <x:v>Where can I get [primary service] near [city]?</x:v>
      </x:c>
      <x:c r="F12" s="157" t="str">
        <x:f>"Where can I get "&amp;'Setup'!$B$12&amp;" near "&amp;'Setup'!$B$13&amp;"?"</x:f>
        <x:v>Where can I get [Primary service] near [City]?</x:v>
      </x:c>
      <x:c r="G12" s="60" t="str">
        <x:v>Service availability</x:v>
      </x:c>
      <x:c r="H12" s="60" t="str">
        <x:v>Yes</x:v>
      </x:c>
    </x:row>
    <x:row r="13" ht="44" customHeight="1">
      <x:c r="A13" s="164" t="str">
        <x:v>P07</x:v>
      </x:c>
      <x:c r="B13" s="60" t="str">
        <x:v>Availability</x:v>
      </x:c>
      <x:c r="C13" s="60" t="str">
        <x:v>Act</x:v>
      </x:c>
      <x:c r="D13" s="168" t="n">
        <x:v>2</x:v>
      </x:c>
      <x:c r="E13" s="60" t="str">
        <x:v>Which [category] is open in [city] right now?</x:v>
      </x:c>
      <x:c r="F13" s="157" t="str">
        <x:f>"Which "&amp;'Setup'!$B$11&amp;" is open in "&amp;'Setup'!$B$13&amp;" right now?"</x:f>
        <x:v>Which [Business category] is open in [City] right now?</x:v>
      </x:c>
      <x:c r="G13" s="60" t="str">
        <x:v>Hours accuracy</x:v>
      </x:c>
      <x:c r="H13" s="60" t="str">
        <x:v>Yes</x:v>
      </x:c>
    </x:row>
    <x:row r="14" ht="44" customHeight="1">
      <x:c r="A14" s="164" t="str">
        <x:v>P08</x:v>
      </x:c>
      <x:c r="B14" s="60" t="str">
        <x:v>Availability</x:v>
      </x:c>
      <x:c r="C14" s="60" t="str">
        <x:v>Act</x:v>
      </x:c>
      <x:c r="D14" s="168" t="n">
        <x:v>2</x:v>
      </x:c>
      <x:c r="E14" s="60" t="str">
        <x:v>Who offers [primary service] today in [city]?</x:v>
      </x:c>
      <x:c r="F14" s="157" t="str">
        <x:f>"Who offers "&amp;'Setup'!$B$12&amp;" today in "&amp;'Setup'!$B$13&amp;"?"</x:f>
        <x:v>Who offers [Primary service] today in [City]?</x:v>
      </x:c>
      <x:c r="G14" s="60" t="str">
        <x:v>Current availability claims</x:v>
      </x:c>
      <x:c r="H14" s="60" t="str">
        <x:v>No</x:v>
      </x:c>
    </x:row>
    <x:row r="15" ht="44" customHeight="1">
      <x:c r="A15" s="164" t="str">
        <x:v>P09</x:v>
      </x:c>
      <x:c r="B15" s="60" t="str">
        <x:v>Comparison</x:v>
      </x:c>
      <x:c r="C15" s="60" t="str">
        <x:v>Consider</x:v>
      </x:c>
      <x:c r="D15" s="168" t="n">
        <x:v>3</x:v>
      </x:c>
      <x:c r="E15" s="60" t="str">
        <x:v>[Business] vs [competitor 1] in [city].</x:v>
      </x:c>
      <x:c r="F15" s="157" t="str">
        <x:f>'Setup'!$B$9&amp;" vs "&amp;'Setup'!$F$9&amp;" in "&amp;'Setup'!$B$13&amp;"."</x:f>
        <x:v>[Business name] vs [Competitor 1] in [City].</x:v>
      </x:c>
      <x:c r="G15" s="60" t="str">
        <x:v>Direct comparison framing</x:v>
      </x:c>
      <x:c r="H15" s="60" t="str">
        <x:v>Yes</x:v>
      </x:c>
    </x:row>
    <x:row r="16" ht="44" customHeight="1">
      <x:c r="A16" s="164" t="str">
        <x:v>P10</x:v>
      </x:c>
      <x:c r="B16" s="60" t="str">
        <x:v>Comparison</x:v>
      </x:c>
      <x:c r="C16" s="60" t="str">
        <x:v>Consider</x:v>
      </x:c>
      <x:c r="D16" s="168" t="n">
        <x:v>2</x:v>
      </x:c>
      <x:c r="E16" s="60" t="str">
        <x:v>Compare [Business], [competitor 1], and [competitor 2].</x:v>
      </x:c>
      <x:c r="F16" s="157" t="str">
        <x:f>"Compare "&amp;'Setup'!$B$9&amp;", "&amp;'Setup'!$F$9&amp;", and "&amp;'Setup'!$F$10&amp;"."</x:f>
        <x:v>Compare [Business name], [Competitor 1], and [Competitor 2].</x:v>
      </x:c>
      <x:c r="G16" s="60" t="str">
        <x:v>Shortlist presence</x:v>
      </x:c>
      <x:c r="H16" s="60" t="str">
        <x:v>No</x:v>
      </x:c>
    </x:row>
    <x:row r="17" ht="44" customHeight="1">
      <x:c r="A17" s="164" t="str">
        <x:v>P11</x:v>
      </x:c>
      <x:c r="B17" s="60" t="str">
        <x:v>Alternatives</x:v>
      </x:c>
      <x:c r="C17" s="60" t="str">
        <x:v>Consider</x:v>
      </x:c>
      <x:c r="D17" s="168" t="n">
        <x:v>2</x:v>
      </x:c>
      <x:c r="E17" s="60" t="str">
        <x:v>What are alternatives to [competitor 1] in [city]?</x:v>
      </x:c>
      <x:c r="F17" s="157" t="str">
        <x:f>"What are alternatives to "&amp;'Setup'!$F$9&amp;" in "&amp;'Setup'!$B$13&amp;"?"</x:f>
        <x:v>What are alternatives to [Competitor 1] in [City]?</x:v>
      </x:c>
      <x:c r="G17" s="60" t="str">
        <x:v>Competitor displacement opportunity</x:v>
      </x:c>
      <x:c r="H17" s="60" t="str">
        <x:v>No</x:v>
      </x:c>
    </x:row>
    <x:row r="18" ht="44" customHeight="1">
      <x:c r="A18" s="164" t="str">
        <x:v>P12</x:v>
      </x:c>
      <x:c r="B18" s="60" t="str">
        <x:v>Alternatives</x:v>
      </x:c>
      <x:c r="C18" s="60" t="str">
        <x:v>Consider</x:v>
      </x:c>
      <x:c r="D18" s="168" t="n">
        <x:v>2</x:v>
      </x:c>
      <x:c r="E18" s="60" t="str">
        <x:v>Businesses like [competitor 2] that offer [primary service].</x:v>
      </x:c>
      <x:c r="F18" s="157" t="str">
        <x:f>"Businesses like "&amp;'Setup'!$F$10&amp;" that offer "&amp;'Setup'!$B$12&amp;"."</x:f>
        <x:v>Businesses like [Competitor 2] that offer [Primary service].</x:v>
      </x:c>
      <x:c r="G18" s="60" t="str">
        <x:v>Category association</x:v>
      </x:c>
      <x:c r="H18" s="60" t="str">
        <x:v>No</x:v>
      </x:c>
    </x:row>
    <x:row r="19" ht="44" customHeight="1">
      <x:c r="A19" s="164" t="str">
        <x:v>P13</x:v>
      </x:c>
      <x:c r="B19" s="60" t="str">
        <x:v>Brand trust</x:v>
      </x:c>
      <x:c r="C19" s="60" t="str">
        <x:v>Validate</x:v>
      </x:c>
      <x:c r="D19" s="168" t="n">
        <x:v>3</x:v>
      </x:c>
      <x:c r="E19" s="60" t="str">
        <x:v>Is [Business] reputable?</x:v>
      </x:c>
      <x:c r="F19" s="157" t="str">
        <x:f>"Is "&amp;'Setup'!$B$9&amp;" reputable?"</x:f>
        <x:v>Is [Business name] reputable?</x:v>
      </x:c>
      <x:c r="G19" s="60" t="str">
        <x:v>Brand reputation and sentiment</x:v>
      </x:c>
      <x:c r="H19" s="60" t="str">
        <x:v>Yes</x:v>
      </x:c>
    </x:row>
    <x:row r="20" ht="44" customHeight="1">
      <x:c r="A20" s="164" t="str">
        <x:v>P14</x:v>
      </x:c>
      <x:c r="B20" s="60" t="str">
        <x:v>Brand trust</x:v>
      </x:c>
      <x:c r="C20" s="60" t="str">
        <x:v>Validate</x:v>
      </x:c>
      <x:c r="D20" s="168" t="n">
        <x:v>3</x:v>
      </x:c>
      <x:c r="E20" s="60" t="str">
        <x:v>What do customers say about [Business]?</x:v>
      </x:c>
      <x:c r="F20" s="157" t="str">
        <x:f>"What do customers say about "&amp;'Setup'!$B$9&amp;"?"</x:f>
        <x:v>What do customers say about [Business name]?</x:v>
      </x:c>
      <x:c r="G20" s="60" t="str">
        <x:v>Review and source grounding</x:v>
      </x:c>
      <x:c r="H20" s="60" t="str">
        <x:v>Yes</x:v>
      </x:c>
    </x:row>
    <x:row r="21" ht="44" customHeight="1">
      <x:c r="A21" s="164" t="str">
        <x:v>P15</x:v>
      </x:c>
      <x:c r="B21" s="60" t="str">
        <x:v>Brand facts</x:v>
      </x:c>
      <x:c r="C21" s="60" t="str">
        <x:v>Validate</x:v>
      </x:c>
      <x:c r="D21" s="168" t="n">
        <x:v>3</x:v>
      </x:c>
      <x:c r="E21" s="60" t="str">
        <x:v>What services does [Business] offer?</x:v>
      </x:c>
      <x:c r="F21" s="157" t="str">
        <x:f>"What services does "&amp;'Setup'!$B$9&amp;" offer?"</x:f>
        <x:v>What services does [Business name] offer?</x:v>
      </x:c>
      <x:c r="G21" s="60" t="str">
        <x:v>Service accuracy</x:v>
      </x:c>
      <x:c r="H21" s="60" t="str">
        <x:v>Yes</x:v>
      </x:c>
    </x:row>
    <x:row r="22" ht="44" customHeight="1">
      <x:c r="A22" s="164" t="str">
        <x:v>P16</x:v>
      </x:c>
      <x:c r="B22" s="60" t="str">
        <x:v>Brand facts</x:v>
      </x:c>
      <x:c r="C22" s="60" t="str">
        <x:v>Validate</x:v>
      </x:c>
      <x:c r="D22" s="168" t="n">
        <x:v>3</x:v>
      </x:c>
      <x:c r="E22" s="60" t="str">
        <x:v>Where is [Business] located and what area does it serve?</x:v>
      </x:c>
      <x:c r="F22" s="157" t="str">
        <x:f>"Where is "&amp;'Setup'!$B$9&amp;" located and what area does it serve?"</x:f>
        <x:v>Where is [Business name] located and what area does it serve?</x:v>
      </x:c>
      <x:c r="G22" s="60" t="str">
        <x:v>Location and service-area accuracy</x:v>
      </x:c>
      <x:c r="H22" s="60" t="str">
        <x:v>Yes</x:v>
      </x:c>
    </x:row>
    <x:row r="23" ht="44" customHeight="1">
      <x:c r="A23" s="164" t="str">
        <x:v>P17</x:v>
      </x:c>
      <x:c r="B23" s="60" t="str">
        <x:v>Brand facts</x:v>
      </x:c>
      <x:c r="C23" s="60" t="str">
        <x:v>Validate</x:v>
      </x:c>
      <x:c r="D23" s="168" t="n">
        <x:v>3</x:v>
      </x:c>
      <x:c r="E23" s="60" t="str">
        <x:v>What are the hours and phone number for [Business]?</x:v>
      </x:c>
      <x:c r="F23" s="157" t="str">
        <x:f>"What are the hours and phone number for "&amp;'Setup'!$B$9&amp;"?"</x:f>
        <x:v>What are the hours and phone number for [Business name]?</x:v>
      </x:c>
      <x:c r="G23" s="60" t="str">
        <x:v>Hours and contact accuracy</x:v>
      </x:c>
      <x:c r="H23" s="60" t="str">
        <x:v>Yes</x:v>
      </x:c>
    </x:row>
    <x:row r="24" ht="44" customHeight="1">
      <x:c r="A24" s="164" t="str">
        <x:v>P18</x:v>
      </x:c>
      <x:c r="B24" s="60" t="str">
        <x:v>Brand facts</x:v>
      </x:c>
      <x:c r="C24" s="60" t="str">
        <x:v>Validate</x:v>
      </x:c>
      <x:c r="D24" s="168" t="n">
        <x:v>2</x:v>
      </x:c>
      <x:c r="E24" s="60" t="str">
        <x:v>Does [Business] offer [primary service]?</x:v>
      </x:c>
      <x:c r="F24" s="157" t="str">
        <x:f>"Does "&amp;'Setup'!$B$9&amp;" offer "&amp;'Setup'!$B$12&amp;"?"</x:f>
        <x:v>Does [Business name] offer [Primary service]?</x:v>
      </x:c>
      <x:c r="G24" s="60" t="str">
        <x:v>Core service accuracy</x:v>
      </x:c>
      <x:c r="H24" s="60" t="str">
        <x:v>No</x:v>
      </x:c>
    </x:row>
    <x:row r="25" ht="44" customHeight="1">
      <x:c r="A25" s="164" t="str">
        <x:v>P19</x:v>
      </x:c>
      <x:c r="B25" s="60" t="str">
        <x:v>Pricing</x:v>
      </x:c>
      <x:c r="C25" s="60" t="str">
        <x:v>Consider</x:v>
      </x:c>
      <x:c r="D25" s="168" t="n">
        <x:v>2</x:v>
      </x:c>
      <x:c r="E25" s="60" t="str">
        <x:v>How much does [primary service] cost in [city]?</x:v>
      </x:c>
      <x:c r="F25" s="157" t="str">
        <x:f>"How much does "&amp;'Setup'!$B$12&amp;" cost in "&amp;'Setup'!$B$13&amp;"?"</x:f>
        <x:v>How much does [Primary service] cost in [City]?</x:v>
      </x:c>
      <x:c r="G25" s="60" t="str">
        <x:v>Price/range citation opportunity</x:v>
      </x:c>
      <x:c r="H25" s="60" t="str">
        <x:v>No</x:v>
      </x:c>
    </x:row>
    <x:row r="26" ht="44" customHeight="1">
      <x:c r="A26" s="164" t="str">
        <x:v>P20</x:v>
      </x:c>
      <x:c r="B26" s="60" t="str">
        <x:v>Pricing</x:v>
      </x:c>
      <x:c r="C26" s="60" t="str">
        <x:v>Consider</x:v>
      </x:c>
      <x:c r="D26" s="168" t="n">
        <x:v>2</x:v>
      </x:c>
      <x:c r="E26" s="60" t="str">
        <x:v>Which [category] in [city] has transparent pricing?</x:v>
      </x:c>
      <x:c r="F26" s="157" t="str">
        <x:f>"Which "&amp;'Setup'!$B$11&amp;" in "&amp;'Setup'!$B$13&amp;" has transparent pricing?"</x:f>
        <x:v>Which [Business category] in [City] has transparent pricing?</x:v>
      </x:c>
      <x:c r="G26" s="60" t="str">
        <x:v>Commercial proof</x:v>
      </x:c>
      <x:c r="H26" s="60" t="str">
        <x:v>No</x:v>
      </x:c>
    </x:row>
    <x:row r="27" ht="44" customHeight="1">
      <x:c r="A27" s="164" t="str">
        <x:v>P21</x:v>
      </x:c>
      <x:c r="B27" s="60" t="str">
        <x:v>Reviews</x:v>
      </x:c>
      <x:c r="C27" s="60" t="str">
        <x:v>Consider</x:v>
      </x:c>
      <x:c r="D27" s="168" t="n">
        <x:v>3</x:v>
      </x:c>
      <x:c r="E27" s="60" t="str">
        <x:v>Which [category] has the best reviews in [city]?</x:v>
      </x:c>
      <x:c r="F27" s="157" t="str">
        <x:f>"Which "&amp;'Setup'!$B$11&amp;" has the best reviews in "&amp;'Setup'!$B$13&amp;"?"</x:f>
        <x:v>Which [Business category] has the best reviews in [City]?</x:v>
      </x:c>
      <x:c r="G27" s="60" t="str">
        <x:v>Review prominence</x:v>
      </x:c>
      <x:c r="H27" s="60" t="str">
        <x:v>Yes</x:v>
      </x:c>
    </x:row>
    <x:row r="28" ht="44" customHeight="1">
      <x:c r="A28" s="164" t="str">
        <x:v>P22</x:v>
      </x:c>
      <x:c r="B28" s="60" t="str">
        <x:v>Reviews</x:v>
      </x:c>
      <x:c r="C28" s="60" t="str">
        <x:v>Consider</x:v>
      </x:c>
      <x:c r="D28" s="168" t="n">
        <x:v>2</x:v>
      </x:c>
      <x:c r="E28" s="60" t="str">
        <x:v>Top-rated [category] serving [service area].</x:v>
      </x:c>
      <x:c r="F28" s="157" t="str">
        <x:f>"Top-rated "&amp;'Setup'!$B$11&amp;" serving "&amp;'Setup'!$B$15&amp;"."</x:f>
        <x:v>Top-rated [Business category] serving [Neighborhoods or service area].</x:v>
      </x:c>
      <x:c r="G28" s="60" t="str">
        <x:v>Review and geography combination</x:v>
      </x:c>
      <x:c r="H28" s="60" t="str">
        <x:v>No</x:v>
      </x:c>
    </x:row>
    <x:row r="29" ht="44" customHeight="1">
      <x:c r="A29" s="164" t="str">
        <x:v>P23</x:v>
      </x:c>
      <x:c r="B29" s="60" t="str">
        <x:v>Use case</x:v>
      </x:c>
      <x:c r="C29" s="60" t="str">
        <x:v>Consider</x:v>
      </x:c>
      <x:c r="D29" s="168" t="n">
        <x:v>2</x:v>
      </x:c>
      <x:c r="E29" s="60" t="str">
        <x:v>Best [category] for [primary service] in [city].</x:v>
      </x:c>
      <x:c r="F29" s="157" t="str">
        <x:f>"Best "&amp;'Setup'!$B$11&amp;" for "&amp;'Setup'!$B$12&amp;" in "&amp;'Setup'!$B$13&amp;"."</x:f>
        <x:v>Best [Business category] for [Primary service] in [City].</x:v>
      </x:c>
      <x:c r="G29" s="60" t="str">
        <x:v>Service/category fit</x:v>
      </x:c>
      <x:c r="H29" s="60" t="str">
        <x:v>No</x:v>
      </x:c>
    </x:row>
    <x:row r="30" ht="44" customHeight="1">
      <x:c r="A30" s="164" t="str">
        <x:v>P24</x:v>
      </x:c>
      <x:c r="B30" s="60" t="str">
        <x:v>Use case</x:v>
      </x:c>
      <x:c r="C30" s="60" t="str">
        <x:v>Act</x:v>
      </x:c>
      <x:c r="D30" s="168" t="n">
        <x:v>2</x:v>
      </x:c>
      <x:c r="E30" s="60" t="str">
        <x:v>Who can help with [primary service] in [service area]?</x:v>
      </x:c>
      <x:c r="F30" s="157" t="str">
        <x:f>"Who can help with "&amp;'Setup'!$B$12&amp;" in "&amp;'Setup'!$B$15&amp;"?"</x:f>
        <x:v>Who can help with [Primary service] in [Neighborhoods or service area]?</x:v>
      </x:c>
      <x:c r="G30" s="60" t="str">
        <x:v>High-intent service recommendation</x:v>
      </x:c>
      <x:c r="H30" s="60" t="str">
        <x:v>Yes</x:v>
      </x:c>
    </x:row>
    <x:row r="31" ht="44" customHeight="1">
      <x:c r="A31" s="164" t="str">
        <x:v>P25</x:v>
      </x:c>
      <x:c r="B31" s="60" t="str">
        <x:v>Decision</x:v>
      </x:c>
      <x:c r="C31" s="60" t="str">
        <x:v>Act</x:v>
      </x:c>
      <x:c r="D31" s="168" t="n">
        <x:v>2</x:v>
      </x:c>
      <x:c r="E31" s="60" t="str">
        <x:v>How should I choose a [category] in [city]?</x:v>
      </x:c>
      <x:c r="F31" s="157" t="str">
        <x:f>"How should I choose a "&amp;'Setup'!$B$11&amp;" in "&amp;'Setup'!$B$13&amp;"?"</x:f>
        <x:v>How should I choose a [Business category] in [City]?</x:v>
      </x:c>
      <x:c r="G31" s="60" t="str">
        <x:v>Decision-criteria visibility</x:v>
      </x:c>
      <x:c r="H31" s="60" t="str">
        <x:v>No</x:v>
      </x:c>
    </x:row>
    <x:row r="32" ht="44" customHeight="1">
      <x:c r="A32" s="164" t="str">
        <x:v>P26</x:v>
      </x:c>
      <x:c r="B32" s="60" t="str">
        <x:v>Decision</x:v>
      </x:c>
      <x:c r="C32" s="60" t="str">
        <x:v>Act</x:v>
      </x:c>
      <x:c r="D32" s="168" t="n">
        <x:v>2</x:v>
      </x:c>
      <x:c r="E32" s="60" t="str">
        <x:v>What questions should I ask before hiring a [category]?</x:v>
      </x:c>
      <x:c r="F32" s="157" t="str">
        <x:f>"What questions should I ask before hiring a "&amp;'Setup'!$B$11&amp;"?"</x:f>
        <x:v>What questions should I ask before hiring a [Business category]?</x:v>
      </x:c>
      <x:c r="G32" s="60" t="str">
        <x:v>Expertise and educational citation</x:v>
      </x:c>
      <x:c r="H32" s="60" t="str">
        <x:v>No</x:v>
      </x:c>
    </x:row>
    <x:row r="33" ht="44" customHeight="1">
      <x:c r="A33" s="164" t="str">
        <x:v>P27</x:v>
      </x:c>
      <x:c r="B33" s="60" t="str">
        <x:v>Local proof</x:v>
      </x:c>
      <x:c r="C33" s="60" t="str">
        <x:v>Validate</x:v>
      </x:c>
      <x:c r="D33" s="168" t="n">
        <x:v>2</x:v>
      </x:c>
      <x:c r="E33" s="60" t="str">
        <x:v>Which local organizations mention [Business]?</x:v>
      </x:c>
      <x:c r="F33" s="157" t="str">
        <x:f>"Which local organizations mention "&amp;'Setup'!$B$9&amp;"?"</x:f>
        <x:v>Which local organizations mention [Business name]?</x:v>
      </x:c>
      <x:c r="G33" s="60" t="str">
        <x:v>Third-party authority</x:v>
      </x:c>
      <x:c r="H33" s="60" t="str">
        <x:v>No</x:v>
      </x:c>
    </x:row>
    <x:row r="34" ht="44" customHeight="1">
      <x:c r="A34" s="164" t="str">
        <x:v>P28</x:v>
      </x:c>
      <x:c r="B34" s="60" t="str">
        <x:v>Local proof</x:v>
      </x:c>
      <x:c r="C34" s="60" t="str">
        <x:v>Validate</x:v>
      </x:c>
      <x:c r="D34" s="168" t="n">
        <x:v>2</x:v>
      </x:c>
      <x:c r="E34" s="60" t="str">
        <x:v>What sources confirm information about [Business]?</x:v>
      </x:c>
      <x:c r="F34" s="157" t="str">
        <x:f>"What sources confirm information about "&amp;'Setup'!$B$9&amp;"?"</x:f>
        <x:v>What sources confirm information about [Business name]?</x:v>
      </x:c>
      <x:c r="G34" s="60" t="str">
        <x:v>Source diversity</x:v>
      </x:c>
      <x:c r="H34" s="60" t="str">
        <x:v>No</x:v>
      </x:c>
    </x:row>
    <x:row r="35" ht="44" customHeight="1">
      <x:c r="A35" s="164" t="str">
        <x:v>P29</x:v>
      </x:c>
      <x:c r="B35" s="60" t="str">
        <x:v>Risk</x:v>
      </x:c>
      <x:c r="C35" s="60" t="str">
        <x:v>Validate</x:v>
      </x:c>
      <x:c r="D35" s="168" t="n">
        <x:v>2</x:v>
      </x:c>
      <x:c r="E35" s="60" t="str">
        <x:v>Are there complaints or warnings about [Business]?</x:v>
      </x:c>
      <x:c r="F35" s="157" t="str">
        <x:f>"Are there complaints or warnings about "&amp;'Setup'!$B$9&amp;"?"</x:f>
        <x:v>Are there complaints or warnings about [Business name]?</x:v>
      </x:c>
      <x:c r="G35" s="60" t="str">
        <x:v>Negative/caveated framing</x:v>
      </x:c>
      <x:c r="H35" s="60" t="str">
        <x:v>No</x:v>
      </x:c>
    </x:row>
    <x:row r="36" ht="44" customHeight="1">
      <x:c r="A36" s="165" t="str">
        <x:v>P30</x:v>
      </x:c>
      <x:c r="B36" s="61" t="str">
        <x:v>Summary</x:v>
      </x:c>
      <x:c r="C36" s="61" t="str">
        <x:v>Consider</x:v>
      </x:c>
      <x:c r="D36" s="169" t="n">
        <x:v>3</x:v>
      </x:c>
      <x:c r="E36" s="61" t="str">
        <x:v>Tell me about [Business] in [city].</x:v>
      </x:c>
      <x:c r="F36" s="158" t="str">
        <x:f>"Tell me about "&amp;'Setup'!$B$9&amp;" in "&amp;'Setup'!$B$13&amp;"."</x:f>
        <x:v>Tell me about [Business name] in [City].</x:v>
      </x:c>
      <x:c r="G36" s="61" t="str">
        <x:v>General brand/entity summary</x:v>
      </x:c>
      <x:c r="H36" s="61" t="str">
        <x:v>Yes</x:v>
      </x:c>
    </x:row>
  </x:sheetData>
  <x:mergeCells>
    <x:mergeCell ref="A1:H2"/>
    <x:mergeCell ref="A3:H4"/>
  </x:mergeCells>
  <x:conditionalFormatting sqref="H7:H36">
    <x:cfRule type="containsText" dxfId="0" priority="1" operator="containsText" text="Yes"/>
  </x:conditionalFormatting>
  <x:dataValidations count="1">
    <x:dataValidation type="list" sqref="H7:H36">
      <x:formula1>"Yes,No"</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2" hidden="0" customWidth="1"/>
    <x:col min="2" max="2" width="13" hidden="0" customWidth="1"/>
    <x:col min="3" max="3" width="11" hidden="0" customWidth="1"/>
    <x:col min="4" max="4" width="15" hidden="0" customWidth="1"/>
    <x:col min="5" max="5" width="20" hidden="0" customWidth="1"/>
    <x:col min="6" max="6" width="48" hidden="0" customWidth="1"/>
    <x:col min="7" max="7" width="14" hidden="0" customWidth="1"/>
    <x:col min="8" max="8" width="16" hidden="0" customWidth="1"/>
    <x:col min="9" max="9" width="19" hidden="0" customWidth="1"/>
    <x:col min="10" max="10" width="18" hidden="0" customWidth="1"/>
    <x:col min="11" max="11" width="18" hidden="0" customWidth="1"/>
    <x:col min="12" max="12" width="19" hidden="0" customWidth="1"/>
    <x:col min="13" max="13" width="24" hidden="0" customWidth="1"/>
    <x:col min="14" max="14" width="17" hidden="0" customWidth="1"/>
    <x:col min="15" max="15" width="34" hidden="0" customWidth="1"/>
    <x:col min="16" max="16" width="55" hidden="0" customWidth="1"/>
    <x:col min="17" max="17" width="34" hidden="0" customWidth="1"/>
    <x:col min="18" max="18" width="12" hidden="0" customWidth="1"/>
    <x:col min="19" max="19" width="12" hidden="0" customWidth="1"/>
    <x:col min="20" max="20" width="13" hidden="0" customWidth="1"/>
    <x:col min="21" max="21" width="14" hidden="0" customWidth="1"/>
    <x:col min="22" max="22" width="13" hidden="0" customWidth="1"/>
  </x:cols>
  <x:sheetData>
    <x:row r="1" ht="30" customHeight="1">
      <x:c r="A1" s="21" t="str">
        <x:v>RUN LOG</x:v>
      </x:c>
      <x:c r="B1" s="22" t="str">
        <x:v>RUN LOG</x:v>
      </x:c>
      <x:c r="C1" s="22" t="str">
        <x:v>RUN LOG</x:v>
      </x:c>
      <x:c r="D1" s="22" t="str">
        <x:v>RUN LOG</x:v>
      </x:c>
      <x:c r="E1" s="22" t="str">
        <x:v>RUN LOG</x:v>
      </x:c>
      <x:c r="F1" s="22" t="str">
        <x:v>RUN LOG</x:v>
      </x:c>
      <x:c r="G1" s="22" t="str">
        <x:v>RUN LOG</x:v>
      </x:c>
      <x:c r="H1" s="22" t="str">
        <x:v>RUN LOG</x:v>
      </x:c>
      <x:c r="I1" s="22" t="str">
        <x:v>RUN LOG</x:v>
      </x:c>
      <x:c r="J1" s="22" t="str">
        <x:v>RUN LOG</x:v>
      </x:c>
      <x:c r="K1" s="22" t="str">
        <x:v>RUN LOG</x:v>
      </x:c>
      <x:c r="L1" s="22" t="str">
        <x:v>RUN LOG</x:v>
      </x:c>
      <x:c r="M1" s="22" t="str">
        <x:v>RUN LOG</x:v>
      </x:c>
      <x:c r="N1" s="22" t="str">
        <x:v>RUN LOG</x:v>
      </x:c>
      <x:c r="O1" s="22" t="str">
        <x:v>RUN LOG</x:v>
      </x:c>
      <x:c r="P1" s="22" t="str">
        <x:v>RUN LOG</x:v>
      </x:c>
      <x:c r="Q1" s="22" t="str">
        <x:v>RUN LOG</x:v>
      </x:c>
      <x:c r="R1" s="22" t="str">
        <x:v>RUN LOG</x:v>
      </x:c>
      <x:c r="S1" s="22" t="str">
        <x:v>RUN LOG</x:v>
      </x:c>
      <x:c r="T1" s="22" t="str">
        <x:v>RUN LOG</x:v>
      </x:c>
      <x:c r="U1" s="22" t="str">
        <x:v>RUN LOG</x:v>
      </x:c>
      <x:c r="V1" s="23" t="str">
        <x:v>RUN LOG</x:v>
      </x:c>
    </x:row>
    <x:row r="2" ht="30" customHeight="1">
      <x:c r="A2" s="24" t="str">
        <x:v>RUN LOG</x:v>
      </x:c>
      <x:c r="B2" s="25" t="str">
        <x:v>RUN LOG</x:v>
      </x:c>
      <x:c r="C2" s="25" t="str">
        <x:v>RUN LOG</x:v>
      </x:c>
      <x:c r="D2" s="25" t="str">
        <x:v>RUN LOG</x:v>
      </x:c>
      <x:c r="E2" s="25" t="str">
        <x:v>RUN LOG</x:v>
      </x:c>
      <x:c r="F2" s="25" t="str">
        <x:v>RUN LOG</x:v>
      </x:c>
      <x:c r="G2" s="25" t="str">
        <x:v>RUN LOG</x:v>
      </x:c>
      <x:c r="H2" s="25" t="str">
        <x:v>RUN LOG</x:v>
      </x:c>
      <x:c r="I2" s="25" t="str">
        <x:v>RUN LOG</x:v>
      </x:c>
      <x:c r="J2" s="25" t="str">
        <x:v>RUN LOG</x:v>
      </x:c>
      <x:c r="K2" s="25" t="str">
        <x:v>RUN LOG</x:v>
      </x:c>
      <x:c r="L2" s="25" t="str">
        <x:v>RUN LOG</x:v>
      </x:c>
      <x:c r="M2" s="25" t="str">
        <x:v>RUN LOG</x:v>
      </x:c>
      <x:c r="N2" s="25" t="str">
        <x:v>RUN LOG</x:v>
      </x:c>
      <x:c r="O2" s="25" t="str">
        <x:v>RUN LOG</x:v>
      </x:c>
      <x:c r="P2" s="25" t="str">
        <x:v>RUN LOG</x:v>
      </x:c>
      <x:c r="Q2" s="25" t="str">
        <x:v>RUN LOG</x:v>
      </x:c>
      <x:c r="R2" s="25" t="str">
        <x:v>RUN LOG</x:v>
      </x:c>
      <x:c r="S2" s="25" t="str">
        <x:v>RUN LOG</x:v>
      </x:c>
      <x:c r="T2" s="25" t="str">
        <x:v>RUN LOG</x:v>
      </x:c>
      <x:c r="U2" s="25" t="str">
        <x:v>RUN LOG</x:v>
      </x:c>
      <x:c r="V2" s="26" t="str">
        <x:v>RUN LOG</x:v>
      </x:c>
    </x:row>
    <x:row r="3" ht="22" customHeight="1">
      <x:c r="A3" s="32" t="str">
        <x:v>One row equals one prompt run on one provider. Complete the mint columns and paste enough evidence to audit the answer later. Blue columns calculate automatically.</x:v>
      </x:c>
      <x:c r="B3" s="32" t="str">
        <x:v>One row equals one prompt run on one provider. Complete the mint columns and paste enough evidence to audit the answer later. Blue columns calculate automatically.</x:v>
      </x:c>
      <x:c r="C3" s="32" t="str">
        <x:v>One row equals one prompt run on one provider. Complete the mint columns and paste enough evidence to audit the answer later. Blue columns calculate automatically.</x:v>
      </x:c>
      <x:c r="D3" s="32" t="str">
        <x:v>One row equals one prompt run on one provider. Complete the mint columns and paste enough evidence to audit the answer later. Blue columns calculate automatically.</x:v>
      </x:c>
      <x:c r="E3" s="32" t="str">
        <x:v>One row equals one prompt run on one provider. Complete the mint columns and paste enough evidence to audit the answer later. Blue columns calculate automatically.</x:v>
      </x:c>
      <x:c r="F3" s="32" t="str">
        <x:v>One row equals one prompt run on one provider. Complete the mint columns and paste enough evidence to audit the answer later. Blue columns calculate automatically.</x:v>
      </x:c>
      <x:c r="G3" s="32" t="str">
        <x:v>One row equals one prompt run on one provider. Complete the mint columns and paste enough evidence to audit the answer later. Blue columns calculate automatically.</x:v>
      </x:c>
      <x:c r="H3" s="32" t="str">
        <x:v>One row equals one prompt run on one provider. Complete the mint columns and paste enough evidence to audit the answer later. Blue columns calculate automatically.</x:v>
      </x:c>
      <x:c r="I3" s="32" t="str">
        <x:v>One row equals one prompt run on one provider. Complete the mint columns and paste enough evidence to audit the answer later. Blue columns calculate automatically.</x:v>
      </x:c>
      <x:c r="J3" s="32" t="str">
        <x:v>One row equals one prompt run on one provider. Complete the mint columns and paste enough evidence to audit the answer later. Blue columns calculate automatically.</x:v>
      </x:c>
      <x:c r="K3" s="32" t="str">
        <x:v>One row equals one prompt run on one provider. Complete the mint columns and paste enough evidence to audit the answer later. Blue columns calculate automatically.</x:v>
      </x:c>
      <x:c r="L3" s="32" t="str">
        <x:v>One row equals one prompt run on one provider. Complete the mint columns and paste enough evidence to audit the answer later. Blue columns calculate automatically.</x:v>
      </x:c>
      <x:c r="M3" s="32" t="str">
        <x:v>One row equals one prompt run on one provider. Complete the mint columns and paste enough evidence to audit the answer later. Blue columns calculate automatically.</x:v>
      </x:c>
      <x:c r="N3" s="32" t="str">
        <x:v>One row equals one prompt run on one provider. Complete the mint columns and paste enough evidence to audit the answer later. Blue columns calculate automatically.</x:v>
      </x:c>
      <x:c r="O3" s="32" t="str">
        <x:v>One row equals one prompt run on one provider. Complete the mint columns and paste enough evidence to audit the answer later. Blue columns calculate automatically.</x:v>
      </x:c>
      <x:c r="P3" s="32" t="str">
        <x:v>One row equals one prompt run on one provider. Complete the mint columns and paste enough evidence to audit the answer later. Blue columns calculate automatically.</x:v>
      </x:c>
      <x:c r="Q3" s="32" t="str">
        <x:v>One row equals one prompt run on one provider. Complete the mint columns and paste enough evidence to audit the answer later. Blue columns calculate automatically.</x:v>
      </x:c>
      <x:c r="R3" s="32" t="str">
        <x:v>One row equals one prompt run on one provider. Complete the mint columns and paste enough evidence to audit the answer later. Blue columns calculate automatically.</x:v>
      </x:c>
      <x:c r="S3" s="32" t="str">
        <x:v>One row equals one prompt run on one provider. Complete the mint columns and paste enough evidence to audit the answer later. Blue columns calculate automatically.</x:v>
      </x:c>
      <x:c r="T3" s="32" t="str">
        <x:v>One row equals one prompt run on one provider. Complete the mint columns and paste enough evidence to audit the answer later. Blue columns calculate automatically.</x:v>
      </x:c>
      <x:c r="U3" s="32" t="str">
        <x:v>One row equals one prompt run on one provider. Complete the mint columns and paste enough evidence to audit the answer later. Blue columns calculate automatically.</x:v>
      </x:c>
      <x:c r="V3" s="32" t="str">
        <x:v>One row equals one prompt run on one provider. Complete the mint columns and paste enough evidence to audit the answer later. Blue columns calculate automatically.</x:v>
      </x:c>
    </x:row>
    <x:row r="4" ht="22" customHeight="1">
      <x:c r="A4" s="33" t="str">
        <x:v>One row equals one prompt run on one provider. Complete the mint columns and paste enough evidence to audit the answer later. Blue columns calculate automatically.</x:v>
      </x:c>
      <x:c r="B4" s="33" t="str">
        <x:v>One row equals one prompt run on one provider. Complete the mint columns and paste enough evidence to audit the answer later. Blue columns calculate automatically.</x:v>
      </x:c>
      <x:c r="C4" s="33" t="str">
        <x:v>One row equals one prompt run on one provider. Complete the mint columns and paste enough evidence to audit the answer later. Blue columns calculate automatically.</x:v>
      </x:c>
      <x:c r="D4" s="33" t="str">
        <x:v>One row equals one prompt run on one provider. Complete the mint columns and paste enough evidence to audit the answer later. Blue columns calculate automatically.</x:v>
      </x:c>
      <x:c r="E4" s="33" t="str">
        <x:v>One row equals one prompt run on one provider. Complete the mint columns and paste enough evidence to audit the answer later. Blue columns calculate automatically.</x:v>
      </x:c>
      <x:c r="F4" s="33" t="str">
        <x:v>One row equals one prompt run on one provider. Complete the mint columns and paste enough evidence to audit the answer later. Blue columns calculate automatically.</x:v>
      </x:c>
      <x:c r="G4" s="33" t="str">
        <x:v>One row equals one prompt run on one provider. Complete the mint columns and paste enough evidence to audit the answer later. Blue columns calculate automatically.</x:v>
      </x:c>
      <x:c r="H4" s="33" t="str">
        <x:v>One row equals one prompt run on one provider. Complete the mint columns and paste enough evidence to audit the answer later. Blue columns calculate automatically.</x:v>
      </x:c>
      <x:c r="I4" s="33" t="str">
        <x:v>One row equals one prompt run on one provider. Complete the mint columns and paste enough evidence to audit the answer later. Blue columns calculate automatically.</x:v>
      </x:c>
      <x:c r="J4" s="33" t="str">
        <x:v>One row equals one prompt run on one provider. Complete the mint columns and paste enough evidence to audit the answer later. Blue columns calculate automatically.</x:v>
      </x:c>
      <x:c r="K4" s="33" t="str">
        <x:v>One row equals one prompt run on one provider. Complete the mint columns and paste enough evidence to audit the answer later. Blue columns calculate automatically.</x:v>
      </x:c>
      <x:c r="L4" s="33" t="str">
        <x:v>One row equals one prompt run on one provider. Complete the mint columns and paste enough evidence to audit the answer later. Blue columns calculate automatically.</x:v>
      </x:c>
      <x:c r="M4" s="33" t="str">
        <x:v>One row equals one prompt run on one provider. Complete the mint columns and paste enough evidence to audit the answer later. Blue columns calculate automatically.</x:v>
      </x:c>
      <x:c r="N4" s="33" t="str">
        <x:v>One row equals one prompt run on one provider. Complete the mint columns and paste enough evidence to audit the answer later. Blue columns calculate automatically.</x:v>
      </x:c>
      <x:c r="O4" s="33" t="str">
        <x:v>One row equals one prompt run on one provider. Complete the mint columns and paste enough evidence to audit the answer later. Blue columns calculate automatically.</x:v>
      </x:c>
      <x:c r="P4" s="33" t="str">
        <x:v>One row equals one prompt run on one provider. Complete the mint columns and paste enough evidence to audit the answer later. Blue columns calculate automatically.</x:v>
      </x:c>
      <x:c r="Q4" s="33" t="str">
        <x:v>One row equals one prompt run on one provider. Complete the mint columns and paste enough evidence to audit the answer later. Blue columns calculate automatically.</x:v>
      </x:c>
      <x:c r="R4" s="33" t="str">
        <x:v>One row equals one prompt run on one provider. Complete the mint columns and paste enough evidence to audit the answer later. Blue columns calculate automatically.</x:v>
      </x:c>
      <x:c r="S4" s="33" t="str">
        <x:v>One row equals one prompt run on one provider. Complete the mint columns and paste enough evidence to audit the answer later. Blue columns calculate automatically.</x:v>
      </x:c>
      <x:c r="T4" s="33" t="str">
        <x:v>One row equals one prompt run on one provider. Complete the mint columns and paste enough evidence to audit the answer later. Blue columns calculate automatically.</x:v>
      </x:c>
      <x:c r="U4" s="33" t="str">
        <x:v>One row equals one prompt run on one provider. Complete the mint columns and paste enough evidence to audit the answer later. Blue columns calculate automatically.</x:v>
      </x:c>
      <x:c r="V4" s="33" t="str">
        <x:v>One row equals one prompt run on one provider. Complete the mint columns and paste enough evidence to audit the answer later. Blue columns calculate automatically.</x:v>
      </x:c>
    </x:row>
    <x:row r="6" ht="42" customHeight="1">
      <x:c r="A6" s="50" t="str">
        <x:v>RUN ID</x:v>
      </x:c>
      <x:c r="B6" s="51" t="str">
        <x:v>RUN DATE</x:v>
      </x:c>
      <x:c r="C6" s="51" t="str">
        <x:v>PROMPT ID</x:v>
      </x:c>
      <x:c r="D6" s="51" t="str">
        <x:v>PROVIDER</x:v>
      </x:c>
      <x:c r="E6" s="51" t="str">
        <x:v>LOCATION / PERSONA</x:v>
      </x:c>
      <x:c r="F6" s="51" t="str">
        <x:v>PROMPT USED</x:v>
      </x:c>
      <x:c r="G6" s="51" t="str">
        <x:v>STATUS</x:v>
      </x:c>
      <x:c r="H6" s="51" t="str">
        <x:v>BRAND MENTIONED?</x:v>
      </x:c>
      <x:c r="I6" s="51" t="str">
        <x:v>DIRECT WEBSITE CITATION?</x:v>
      </x:c>
      <x:c r="J6" s="51" t="str">
        <x:v>LOCAL FACTS CHECKED?</x:v>
      </x:c>
      <x:c r="K6" s="51" t="str">
        <x:v>LOCAL FACTS ACCURATE?</x:v>
      </x:c>
      <x:c r="L6" s="51" t="str">
        <x:v>COMPETITOR MENTIONED?</x:v>
      </x:c>
      <x:c r="M6" s="51" t="str">
        <x:v>COMPETITORS NAMED</x:v>
      </x:c>
      <x:c r="N6" s="51" t="str">
        <x:v>ANSWER FRAMING</x:v>
      </x:c>
      <x:c r="O6" s="51" t="str">
        <x:v>SOURCE URL(S)</x:v>
      </x:c>
      <x:c r="P6" s="51" t="str">
        <x:v>EVIDENCE / ANSWER EXCERPT</x:v>
      </x:c>
      <x:c r="Q6" s="51" t="str">
        <x:v>NEXT ACTION</x:v>
      </x:c>
      <x:c r="R6" s="51" t="str">
        <x:v>MENTION FLAG</x:v>
      </x:c>
      <x:c r="S6" s="51" t="str">
        <x:v>CITATION FLAG</x:v>
      </x:c>
      <x:c r="T6" s="51" t="str">
        <x:v>FACT ACCURACY</x:v>
      </x:c>
      <x:c r="U6" s="51" t="str">
        <x:v>COMPETITOR FLAG</x:v>
      </x:c>
      <x:c r="V6" s="52" t="str">
        <x:v>FRAMING SCORE</x:v>
      </x:c>
    </x:row>
    <x:row r="7" ht="38" customHeight="1">
      <x:c r="A7" s="206" t="str">
        <x:f>IF(B7="","","RUN-"&amp;RIGHT("000"&amp;(ROW()-6),3))</x:f>
      </x:c>
      <x:c r="B7" s="235"/>
      <x:c r="C7" s="134"/>
      <x:c r="D7" s="134"/>
      <x:c r="E7" s="134"/>
      <x:c r="F7" s="134"/>
      <x:c r="G7" s="134"/>
      <x:c r="H7" s="134"/>
      <x:c r="I7" s="134"/>
      <x:c r="J7" s="134"/>
      <x:c r="K7" s="134"/>
      <x:c r="L7" s="134"/>
      <x:c r="M7" s="134"/>
      <x:c r="N7" s="134"/>
      <x:c r="O7" s="134"/>
      <x:c r="P7" s="134"/>
      <x:c r="Q7" s="135"/>
      <x:c r="R7" s="246" t="str">
        <x:f>IF(G7="Completed",IF(H7="Yes",1,0),"")</x:f>
      </x:c>
      <x:c r="S7" s="247" t="str">
        <x:f>IF(G7="Completed",IF(I7="Yes",1,0),"")</x:f>
      </x:c>
      <x:c r="T7" s="247" t="str">
        <x:f>IF(J7&lt;&gt;"Yes","",IF(K7="Yes",1,IF(K7="Partly",0.5,IF(K7="No",0,""))))</x:f>
      </x:c>
      <x:c r="U7" s="247" t="str">
        <x:f>IF(G7="Completed",IF(L7="Yes",1,0),"")</x:f>
      </x:c>
      <x:c r="V7" s="248" t="str">
        <x:f>IF(G7&lt;&gt;"Completed","",IF(N7="Positive",1,IF(N7="Neutral",0.5,IF(N7="Caveated",0.25,IF(N7="Absent","",0)))))</x:f>
      </x:c>
    </x:row>
    <x:row r="8" ht="38" customHeight="1">
      <x:c r="A8" s="207" t="str">
        <x:f>IF(B8="","","RUN-"&amp;RIGHT("000"&amp;(ROW()-6),3))</x:f>
      </x:c>
      <x:c r="B8" s="236"/>
      <x:c r="C8" s="137"/>
      <x:c r="D8" s="137"/>
      <x:c r="E8" s="137"/>
      <x:c r="F8" s="137"/>
      <x:c r="G8" s="137"/>
      <x:c r="H8" s="137"/>
      <x:c r="I8" s="137"/>
      <x:c r="J8" s="137"/>
      <x:c r="K8" s="137"/>
      <x:c r="L8" s="137"/>
      <x:c r="M8" s="137"/>
      <x:c r="N8" s="137"/>
      <x:c r="O8" s="137"/>
      <x:c r="P8" s="137"/>
      <x:c r="Q8" s="138"/>
      <x:c r="R8" s="249" t="str">
        <x:f>IF(G8="Completed",IF(H8="Yes",1,0),"")</x:f>
      </x:c>
      <x:c r="S8" s="250" t="str">
        <x:f>IF(G8="Completed",IF(I8="Yes",1,0),"")</x:f>
      </x:c>
      <x:c r="T8" s="250" t="str">
        <x:f>IF(J8&lt;&gt;"Yes","",IF(K8="Yes",1,IF(K8="Partly",0.5,IF(K8="No",0,""))))</x:f>
      </x:c>
      <x:c r="U8" s="250" t="str">
        <x:f>IF(G8="Completed",IF(L8="Yes",1,0),"")</x:f>
      </x:c>
      <x:c r="V8" s="251" t="str">
        <x:f>IF(G8&lt;&gt;"Completed","",IF(N8="Positive",1,IF(N8="Neutral",0.5,IF(N8="Caveated",0.25,IF(N8="Absent","",0)))))</x:f>
      </x:c>
    </x:row>
    <x:row r="9" ht="38" customHeight="1">
      <x:c r="A9" s="207" t="str">
        <x:f>IF(B9="","","RUN-"&amp;RIGHT("000"&amp;(ROW()-6),3))</x:f>
      </x:c>
      <x:c r="B9" s="236"/>
      <x:c r="C9" s="137"/>
      <x:c r="D9" s="137"/>
      <x:c r="E9" s="137"/>
      <x:c r="F9" s="137"/>
      <x:c r="G9" s="137"/>
      <x:c r="H9" s="137"/>
      <x:c r="I9" s="137"/>
      <x:c r="J9" s="137"/>
      <x:c r="K9" s="137"/>
      <x:c r="L9" s="137"/>
      <x:c r="M9" s="137"/>
      <x:c r="N9" s="137"/>
      <x:c r="O9" s="137"/>
      <x:c r="P9" s="137"/>
      <x:c r="Q9" s="138"/>
      <x:c r="R9" s="249" t="str">
        <x:f>IF(G9="Completed",IF(H9="Yes",1,0),"")</x:f>
      </x:c>
      <x:c r="S9" s="250" t="str">
        <x:f>IF(G9="Completed",IF(I9="Yes",1,0),"")</x:f>
      </x:c>
      <x:c r="T9" s="250" t="str">
        <x:f>IF(J9&lt;&gt;"Yes","",IF(K9="Yes",1,IF(K9="Partly",0.5,IF(K9="No",0,""))))</x:f>
      </x:c>
      <x:c r="U9" s="250" t="str">
        <x:f>IF(G9="Completed",IF(L9="Yes",1,0),"")</x:f>
      </x:c>
      <x:c r="V9" s="251" t="str">
        <x:f>IF(G9&lt;&gt;"Completed","",IF(N9="Positive",1,IF(N9="Neutral",0.5,IF(N9="Caveated",0.25,IF(N9="Absent","",0)))))</x:f>
      </x:c>
    </x:row>
    <x:row r="10" ht="38" customHeight="1">
      <x:c r="A10" s="207" t="str">
        <x:f>IF(B10="","","RUN-"&amp;RIGHT("000"&amp;(ROW()-6),3))</x:f>
      </x:c>
      <x:c r="B10" s="236"/>
      <x:c r="C10" s="137"/>
      <x:c r="D10" s="137"/>
      <x:c r="E10" s="137"/>
      <x:c r="F10" s="137"/>
      <x:c r="G10" s="137"/>
      <x:c r="H10" s="137"/>
      <x:c r="I10" s="137"/>
      <x:c r="J10" s="137"/>
      <x:c r="K10" s="137"/>
      <x:c r="L10" s="137"/>
      <x:c r="M10" s="137"/>
      <x:c r="N10" s="137"/>
      <x:c r="O10" s="137"/>
      <x:c r="P10" s="137"/>
      <x:c r="Q10" s="138"/>
      <x:c r="R10" s="249" t="str">
        <x:f>IF(G10="Completed",IF(H10="Yes",1,0),"")</x:f>
      </x:c>
      <x:c r="S10" s="250" t="str">
        <x:f>IF(G10="Completed",IF(I10="Yes",1,0),"")</x:f>
      </x:c>
      <x:c r="T10" s="250" t="str">
        <x:f>IF(J10&lt;&gt;"Yes","",IF(K10="Yes",1,IF(K10="Partly",0.5,IF(K10="No",0,""))))</x:f>
      </x:c>
      <x:c r="U10" s="250" t="str">
        <x:f>IF(G10="Completed",IF(L10="Yes",1,0),"")</x:f>
      </x:c>
      <x:c r="V10" s="251" t="str">
        <x:f>IF(G10&lt;&gt;"Completed","",IF(N10="Positive",1,IF(N10="Neutral",0.5,IF(N10="Caveated",0.25,IF(N10="Absent","",0)))))</x:f>
      </x:c>
    </x:row>
    <x:row r="11" ht="38" customHeight="1">
      <x:c r="A11" s="207" t="str">
        <x:f>IF(B11="","","RUN-"&amp;RIGHT("000"&amp;(ROW()-6),3))</x:f>
      </x:c>
      <x:c r="B11" s="236"/>
      <x:c r="C11" s="137"/>
      <x:c r="D11" s="137"/>
      <x:c r="E11" s="137"/>
      <x:c r="F11" s="137"/>
      <x:c r="G11" s="137"/>
      <x:c r="H11" s="137"/>
      <x:c r="I11" s="137"/>
      <x:c r="J11" s="137"/>
      <x:c r="K11" s="137"/>
      <x:c r="L11" s="137"/>
      <x:c r="M11" s="137"/>
      <x:c r="N11" s="137"/>
      <x:c r="O11" s="137"/>
      <x:c r="P11" s="137"/>
      <x:c r="Q11" s="138"/>
      <x:c r="R11" s="249" t="str">
        <x:f>IF(G11="Completed",IF(H11="Yes",1,0),"")</x:f>
      </x:c>
      <x:c r="S11" s="250" t="str">
        <x:f>IF(G11="Completed",IF(I11="Yes",1,0),"")</x:f>
      </x:c>
      <x:c r="T11" s="250" t="str">
        <x:f>IF(J11&lt;&gt;"Yes","",IF(K11="Yes",1,IF(K11="Partly",0.5,IF(K11="No",0,""))))</x:f>
      </x:c>
      <x:c r="U11" s="250" t="str">
        <x:f>IF(G11="Completed",IF(L11="Yes",1,0),"")</x:f>
      </x:c>
      <x:c r="V11" s="251" t="str">
        <x:f>IF(G11&lt;&gt;"Completed","",IF(N11="Positive",1,IF(N11="Neutral",0.5,IF(N11="Caveated",0.25,IF(N11="Absent","",0)))))</x:f>
      </x:c>
    </x:row>
    <x:row r="12" ht="38" customHeight="1">
      <x:c r="A12" s="207" t="str">
        <x:f>IF(B12="","","RUN-"&amp;RIGHT("000"&amp;(ROW()-6),3))</x:f>
      </x:c>
      <x:c r="B12" s="236"/>
      <x:c r="C12" s="137"/>
      <x:c r="D12" s="137"/>
      <x:c r="E12" s="137"/>
      <x:c r="F12" s="137"/>
      <x:c r="G12" s="137"/>
      <x:c r="H12" s="137"/>
      <x:c r="I12" s="137"/>
      <x:c r="J12" s="137"/>
      <x:c r="K12" s="137"/>
      <x:c r="L12" s="137"/>
      <x:c r="M12" s="137"/>
      <x:c r="N12" s="137"/>
      <x:c r="O12" s="137"/>
      <x:c r="P12" s="137"/>
      <x:c r="Q12" s="138"/>
      <x:c r="R12" s="249" t="str">
        <x:f>IF(G12="Completed",IF(H12="Yes",1,0),"")</x:f>
      </x:c>
      <x:c r="S12" s="250" t="str">
        <x:f>IF(G12="Completed",IF(I12="Yes",1,0),"")</x:f>
      </x:c>
      <x:c r="T12" s="250" t="str">
        <x:f>IF(J12&lt;&gt;"Yes","",IF(K12="Yes",1,IF(K12="Partly",0.5,IF(K12="No",0,""))))</x:f>
      </x:c>
      <x:c r="U12" s="250" t="str">
        <x:f>IF(G12="Completed",IF(L12="Yes",1,0),"")</x:f>
      </x:c>
      <x:c r="V12" s="251" t="str">
        <x:f>IF(G12&lt;&gt;"Completed","",IF(N12="Positive",1,IF(N12="Neutral",0.5,IF(N12="Caveated",0.25,IF(N12="Absent","",0)))))</x:f>
      </x:c>
    </x:row>
    <x:row r="13" ht="38" customHeight="1">
      <x:c r="A13" s="207" t="str">
        <x:f>IF(B13="","","RUN-"&amp;RIGHT("000"&amp;(ROW()-6),3))</x:f>
      </x:c>
      <x:c r="B13" s="236"/>
      <x:c r="C13" s="137"/>
      <x:c r="D13" s="137"/>
      <x:c r="E13" s="137"/>
      <x:c r="F13" s="137"/>
      <x:c r="G13" s="137"/>
      <x:c r="H13" s="137"/>
      <x:c r="I13" s="137"/>
      <x:c r="J13" s="137"/>
      <x:c r="K13" s="137"/>
      <x:c r="L13" s="137"/>
      <x:c r="M13" s="137"/>
      <x:c r="N13" s="137"/>
      <x:c r="O13" s="137"/>
      <x:c r="P13" s="137"/>
      <x:c r="Q13" s="138"/>
      <x:c r="R13" s="249" t="str">
        <x:f>IF(G13="Completed",IF(H13="Yes",1,0),"")</x:f>
      </x:c>
      <x:c r="S13" s="250" t="str">
        <x:f>IF(G13="Completed",IF(I13="Yes",1,0),"")</x:f>
      </x:c>
      <x:c r="T13" s="250" t="str">
        <x:f>IF(J13&lt;&gt;"Yes","",IF(K13="Yes",1,IF(K13="Partly",0.5,IF(K13="No",0,""))))</x:f>
      </x:c>
      <x:c r="U13" s="250" t="str">
        <x:f>IF(G13="Completed",IF(L13="Yes",1,0),"")</x:f>
      </x:c>
      <x:c r="V13" s="251" t="str">
        <x:f>IF(G13&lt;&gt;"Completed","",IF(N13="Positive",1,IF(N13="Neutral",0.5,IF(N13="Caveated",0.25,IF(N13="Absent","",0)))))</x:f>
      </x:c>
    </x:row>
    <x:row r="14" ht="38" customHeight="1">
      <x:c r="A14" s="207" t="str">
        <x:f>IF(B14="","","RUN-"&amp;RIGHT("000"&amp;(ROW()-6),3))</x:f>
      </x:c>
      <x:c r="B14" s="236"/>
      <x:c r="C14" s="137"/>
      <x:c r="D14" s="137"/>
      <x:c r="E14" s="137"/>
      <x:c r="F14" s="137"/>
      <x:c r="G14" s="137"/>
      <x:c r="H14" s="137"/>
      <x:c r="I14" s="137"/>
      <x:c r="J14" s="137"/>
      <x:c r="K14" s="137"/>
      <x:c r="L14" s="137"/>
      <x:c r="M14" s="137"/>
      <x:c r="N14" s="137"/>
      <x:c r="O14" s="137"/>
      <x:c r="P14" s="137"/>
      <x:c r="Q14" s="138"/>
      <x:c r="R14" s="249" t="str">
        <x:f>IF(G14="Completed",IF(H14="Yes",1,0),"")</x:f>
      </x:c>
      <x:c r="S14" s="250" t="str">
        <x:f>IF(G14="Completed",IF(I14="Yes",1,0),"")</x:f>
      </x:c>
      <x:c r="T14" s="250" t="str">
        <x:f>IF(J14&lt;&gt;"Yes","",IF(K14="Yes",1,IF(K14="Partly",0.5,IF(K14="No",0,""))))</x:f>
      </x:c>
      <x:c r="U14" s="250" t="str">
        <x:f>IF(G14="Completed",IF(L14="Yes",1,0),"")</x:f>
      </x:c>
      <x:c r="V14" s="251" t="str">
        <x:f>IF(G14&lt;&gt;"Completed","",IF(N14="Positive",1,IF(N14="Neutral",0.5,IF(N14="Caveated",0.25,IF(N14="Absent","",0)))))</x:f>
      </x:c>
    </x:row>
    <x:row r="15" ht="38" customHeight="1">
      <x:c r="A15" s="207" t="str">
        <x:f>IF(B15="","","RUN-"&amp;RIGHT("000"&amp;(ROW()-6),3))</x:f>
      </x:c>
      <x:c r="B15" s="236"/>
      <x:c r="C15" s="137"/>
      <x:c r="D15" s="137"/>
      <x:c r="E15" s="137"/>
      <x:c r="F15" s="137"/>
      <x:c r="G15" s="137"/>
      <x:c r="H15" s="137"/>
      <x:c r="I15" s="137"/>
      <x:c r="J15" s="137"/>
      <x:c r="K15" s="137"/>
      <x:c r="L15" s="137"/>
      <x:c r="M15" s="137"/>
      <x:c r="N15" s="137"/>
      <x:c r="O15" s="137"/>
      <x:c r="P15" s="137"/>
      <x:c r="Q15" s="138"/>
      <x:c r="R15" s="249" t="str">
        <x:f>IF(G15="Completed",IF(H15="Yes",1,0),"")</x:f>
      </x:c>
      <x:c r="S15" s="250" t="str">
        <x:f>IF(G15="Completed",IF(I15="Yes",1,0),"")</x:f>
      </x:c>
      <x:c r="T15" s="250" t="str">
        <x:f>IF(J15&lt;&gt;"Yes","",IF(K15="Yes",1,IF(K15="Partly",0.5,IF(K15="No",0,""))))</x:f>
      </x:c>
      <x:c r="U15" s="250" t="str">
        <x:f>IF(G15="Completed",IF(L15="Yes",1,0),"")</x:f>
      </x:c>
      <x:c r="V15" s="251" t="str">
        <x:f>IF(G15&lt;&gt;"Completed","",IF(N15="Positive",1,IF(N15="Neutral",0.5,IF(N15="Caveated",0.25,IF(N15="Absent","",0)))))</x:f>
      </x:c>
    </x:row>
    <x:row r="16" ht="38" customHeight="1">
      <x:c r="A16" s="207" t="str">
        <x:f>IF(B16="","","RUN-"&amp;RIGHT("000"&amp;(ROW()-6),3))</x:f>
      </x:c>
      <x:c r="B16" s="236"/>
      <x:c r="C16" s="137"/>
      <x:c r="D16" s="137"/>
      <x:c r="E16" s="137"/>
      <x:c r="F16" s="137"/>
      <x:c r="G16" s="137"/>
      <x:c r="H16" s="137"/>
      <x:c r="I16" s="137"/>
      <x:c r="J16" s="137"/>
      <x:c r="K16" s="137"/>
      <x:c r="L16" s="137"/>
      <x:c r="M16" s="137"/>
      <x:c r="N16" s="137"/>
      <x:c r="O16" s="137"/>
      <x:c r="P16" s="137"/>
      <x:c r="Q16" s="138"/>
      <x:c r="R16" s="249" t="str">
        <x:f>IF(G16="Completed",IF(H16="Yes",1,0),"")</x:f>
      </x:c>
      <x:c r="S16" s="250" t="str">
        <x:f>IF(G16="Completed",IF(I16="Yes",1,0),"")</x:f>
      </x:c>
      <x:c r="T16" s="250" t="str">
        <x:f>IF(J16&lt;&gt;"Yes","",IF(K16="Yes",1,IF(K16="Partly",0.5,IF(K16="No",0,""))))</x:f>
      </x:c>
      <x:c r="U16" s="250" t="str">
        <x:f>IF(G16="Completed",IF(L16="Yes",1,0),"")</x:f>
      </x:c>
      <x:c r="V16" s="251" t="str">
        <x:f>IF(G16&lt;&gt;"Completed","",IF(N16="Positive",1,IF(N16="Neutral",0.5,IF(N16="Caveated",0.25,IF(N16="Absent","",0)))))</x:f>
      </x:c>
    </x:row>
    <x:row r="17" ht="38" customHeight="1">
      <x:c r="A17" s="207" t="str">
        <x:f>IF(B17="","","RUN-"&amp;RIGHT("000"&amp;(ROW()-6),3))</x:f>
      </x:c>
      <x:c r="B17" s="236"/>
      <x:c r="C17" s="137"/>
      <x:c r="D17" s="137"/>
      <x:c r="E17" s="137"/>
      <x:c r="F17" s="137"/>
      <x:c r="G17" s="137"/>
      <x:c r="H17" s="137"/>
      <x:c r="I17" s="137"/>
      <x:c r="J17" s="137"/>
      <x:c r="K17" s="137"/>
      <x:c r="L17" s="137"/>
      <x:c r="M17" s="137"/>
      <x:c r="N17" s="137"/>
      <x:c r="O17" s="137"/>
      <x:c r="P17" s="137"/>
      <x:c r="Q17" s="138"/>
      <x:c r="R17" s="249" t="str">
        <x:f>IF(G17="Completed",IF(H17="Yes",1,0),"")</x:f>
      </x:c>
      <x:c r="S17" s="250" t="str">
        <x:f>IF(G17="Completed",IF(I17="Yes",1,0),"")</x:f>
      </x:c>
      <x:c r="T17" s="250" t="str">
        <x:f>IF(J17&lt;&gt;"Yes","",IF(K17="Yes",1,IF(K17="Partly",0.5,IF(K17="No",0,""))))</x:f>
      </x:c>
      <x:c r="U17" s="250" t="str">
        <x:f>IF(G17="Completed",IF(L17="Yes",1,0),"")</x:f>
      </x:c>
      <x:c r="V17" s="251" t="str">
        <x:f>IF(G17&lt;&gt;"Completed","",IF(N17="Positive",1,IF(N17="Neutral",0.5,IF(N17="Caveated",0.25,IF(N17="Absent","",0)))))</x:f>
      </x:c>
    </x:row>
    <x:row r="18" ht="38" customHeight="1">
      <x:c r="A18" s="207" t="str">
        <x:f>IF(B18="","","RUN-"&amp;RIGHT("000"&amp;(ROW()-6),3))</x:f>
      </x:c>
      <x:c r="B18" s="236"/>
      <x:c r="C18" s="137"/>
      <x:c r="D18" s="137"/>
      <x:c r="E18" s="137"/>
      <x:c r="F18" s="137"/>
      <x:c r="G18" s="137"/>
      <x:c r="H18" s="137"/>
      <x:c r="I18" s="137"/>
      <x:c r="J18" s="137"/>
      <x:c r="K18" s="137"/>
      <x:c r="L18" s="137"/>
      <x:c r="M18" s="137"/>
      <x:c r="N18" s="137"/>
      <x:c r="O18" s="137"/>
      <x:c r="P18" s="137"/>
      <x:c r="Q18" s="138"/>
      <x:c r="R18" s="249" t="str">
        <x:f>IF(G18="Completed",IF(H18="Yes",1,0),"")</x:f>
      </x:c>
      <x:c r="S18" s="250" t="str">
        <x:f>IF(G18="Completed",IF(I18="Yes",1,0),"")</x:f>
      </x:c>
      <x:c r="T18" s="250" t="str">
        <x:f>IF(J18&lt;&gt;"Yes","",IF(K18="Yes",1,IF(K18="Partly",0.5,IF(K18="No",0,""))))</x:f>
      </x:c>
      <x:c r="U18" s="250" t="str">
        <x:f>IF(G18="Completed",IF(L18="Yes",1,0),"")</x:f>
      </x:c>
      <x:c r="V18" s="251" t="str">
        <x:f>IF(G18&lt;&gt;"Completed","",IF(N18="Positive",1,IF(N18="Neutral",0.5,IF(N18="Caveated",0.25,IF(N18="Absent","",0)))))</x:f>
      </x:c>
    </x:row>
    <x:row r="19" ht="38" customHeight="1">
      <x:c r="A19" s="207" t="str">
        <x:f>IF(B19="","","RUN-"&amp;RIGHT("000"&amp;(ROW()-6),3))</x:f>
      </x:c>
      <x:c r="B19" s="236"/>
      <x:c r="C19" s="137"/>
      <x:c r="D19" s="137"/>
      <x:c r="E19" s="137"/>
      <x:c r="F19" s="137"/>
      <x:c r="G19" s="137"/>
      <x:c r="H19" s="137"/>
      <x:c r="I19" s="137"/>
      <x:c r="J19" s="137"/>
      <x:c r="K19" s="137"/>
      <x:c r="L19" s="137"/>
      <x:c r="M19" s="137"/>
      <x:c r="N19" s="137"/>
      <x:c r="O19" s="137"/>
      <x:c r="P19" s="137"/>
      <x:c r="Q19" s="138"/>
      <x:c r="R19" s="249" t="str">
        <x:f>IF(G19="Completed",IF(H19="Yes",1,0),"")</x:f>
      </x:c>
      <x:c r="S19" s="250" t="str">
        <x:f>IF(G19="Completed",IF(I19="Yes",1,0),"")</x:f>
      </x:c>
      <x:c r="T19" s="250" t="str">
        <x:f>IF(J19&lt;&gt;"Yes","",IF(K19="Yes",1,IF(K19="Partly",0.5,IF(K19="No",0,""))))</x:f>
      </x:c>
      <x:c r="U19" s="250" t="str">
        <x:f>IF(G19="Completed",IF(L19="Yes",1,0),"")</x:f>
      </x:c>
      <x:c r="V19" s="251" t="str">
        <x:f>IF(G19&lt;&gt;"Completed","",IF(N19="Positive",1,IF(N19="Neutral",0.5,IF(N19="Caveated",0.25,IF(N19="Absent","",0)))))</x:f>
      </x:c>
    </x:row>
    <x:row r="20" ht="38" customHeight="1">
      <x:c r="A20" s="207" t="str">
        <x:f>IF(B20="","","RUN-"&amp;RIGHT("000"&amp;(ROW()-6),3))</x:f>
      </x:c>
      <x:c r="B20" s="236"/>
      <x:c r="C20" s="137"/>
      <x:c r="D20" s="137"/>
      <x:c r="E20" s="137"/>
      <x:c r="F20" s="137"/>
      <x:c r="G20" s="137"/>
      <x:c r="H20" s="137"/>
      <x:c r="I20" s="137"/>
      <x:c r="J20" s="137"/>
      <x:c r="K20" s="137"/>
      <x:c r="L20" s="137"/>
      <x:c r="M20" s="137"/>
      <x:c r="N20" s="137"/>
      <x:c r="O20" s="137"/>
      <x:c r="P20" s="137"/>
      <x:c r="Q20" s="138"/>
      <x:c r="R20" s="249" t="str">
        <x:f>IF(G20="Completed",IF(H20="Yes",1,0),"")</x:f>
      </x:c>
      <x:c r="S20" s="250" t="str">
        <x:f>IF(G20="Completed",IF(I20="Yes",1,0),"")</x:f>
      </x:c>
      <x:c r="T20" s="250" t="str">
        <x:f>IF(J20&lt;&gt;"Yes","",IF(K20="Yes",1,IF(K20="Partly",0.5,IF(K20="No",0,""))))</x:f>
      </x:c>
      <x:c r="U20" s="250" t="str">
        <x:f>IF(G20="Completed",IF(L20="Yes",1,0),"")</x:f>
      </x:c>
      <x:c r="V20" s="251" t="str">
        <x:f>IF(G20&lt;&gt;"Completed","",IF(N20="Positive",1,IF(N20="Neutral",0.5,IF(N20="Caveated",0.25,IF(N20="Absent","",0)))))</x:f>
      </x:c>
    </x:row>
    <x:row r="21" ht="38" customHeight="1">
      <x:c r="A21" s="207" t="str">
        <x:f>IF(B21="","","RUN-"&amp;RIGHT("000"&amp;(ROW()-6),3))</x:f>
      </x:c>
      <x:c r="B21" s="236"/>
      <x:c r="C21" s="137"/>
      <x:c r="D21" s="137"/>
      <x:c r="E21" s="137"/>
      <x:c r="F21" s="137"/>
      <x:c r="G21" s="137"/>
      <x:c r="H21" s="137"/>
      <x:c r="I21" s="137"/>
      <x:c r="J21" s="137"/>
      <x:c r="K21" s="137"/>
      <x:c r="L21" s="137"/>
      <x:c r="M21" s="137"/>
      <x:c r="N21" s="137"/>
      <x:c r="O21" s="137"/>
      <x:c r="P21" s="137"/>
      <x:c r="Q21" s="138"/>
      <x:c r="R21" s="249" t="str">
        <x:f>IF(G21="Completed",IF(H21="Yes",1,0),"")</x:f>
      </x:c>
      <x:c r="S21" s="250" t="str">
        <x:f>IF(G21="Completed",IF(I21="Yes",1,0),"")</x:f>
      </x:c>
      <x:c r="T21" s="250" t="str">
        <x:f>IF(J21&lt;&gt;"Yes","",IF(K21="Yes",1,IF(K21="Partly",0.5,IF(K21="No",0,""))))</x:f>
      </x:c>
      <x:c r="U21" s="250" t="str">
        <x:f>IF(G21="Completed",IF(L21="Yes",1,0),"")</x:f>
      </x:c>
      <x:c r="V21" s="251" t="str">
        <x:f>IF(G21&lt;&gt;"Completed","",IF(N21="Positive",1,IF(N21="Neutral",0.5,IF(N21="Caveated",0.25,IF(N21="Absent","",0)))))</x:f>
      </x:c>
    </x:row>
    <x:row r="22" ht="38" customHeight="1">
      <x:c r="A22" s="207" t="str">
        <x:f>IF(B22="","","RUN-"&amp;RIGHT("000"&amp;(ROW()-6),3))</x:f>
      </x:c>
      <x:c r="B22" s="236"/>
      <x:c r="C22" s="137"/>
      <x:c r="D22" s="137"/>
      <x:c r="E22" s="137"/>
      <x:c r="F22" s="137"/>
      <x:c r="G22" s="137"/>
      <x:c r="H22" s="137"/>
      <x:c r="I22" s="137"/>
      <x:c r="J22" s="137"/>
      <x:c r="K22" s="137"/>
      <x:c r="L22" s="137"/>
      <x:c r="M22" s="137"/>
      <x:c r="N22" s="137"/>
      <x:c r="O22" s="137"/>
      <x:c r="P22" s="137"/>
      <x:c r="Q22" s="138"/>
      <x:c r="R22" s="249" t="str">
        <x:f>IF(G22="Completed",IF(H22="Yes",1,0),"")</x:f>
      </x:c>
      <x:c r="S22" s="250" t="str">
        <x:f>IF(G22="Completed",IF(I22="Yes",1,0),"")</x:f>
      </x:c>
      <x:c r="T22" s="250" t="str">
        <x:f>IF(J22&lt;&gt;"Yes","",IF(K22="Yes",1,IF(K22="Partly",0.5,IF(K22="No",0,""))))</x:f>
      </x:c>
      <x:c r="U22" s="250" t="str">
        <x:f>IF(G22="Completed",IF(L22="Yes",1,0),"")</x:f>
      </x:c>
      <x:c r="V22" s="251" t="str">
        <x:f>IF(G22&lt;&gt;"Completed","",IF(N22="Positive",1,IF(N22="Neutral",0.5,IF(N22="Caveated",0.25,IF(N22="Absent","",0)))))</x:f>
      </x:c>
    </x:row>
    <x:row r="23" ht="38" customHeight="1">
      <x:c r="A23" s="207" t="str">
        <x:f>IF(B23="","","RUN-"&amp;RIGHT("000"&amp;(ROW()-6),3))</x:f>
      </x:c>
      <x:c r="B23" s="236"/>
      <x:c r="C23" s="137"/>
      <x:c r="D23" s="137"/>
      <x:c r="E23" s="137"/>
      <x:c r="F23" s="137"/>
      <x:c r="G23" s="137"/>
      <x:c r="H23" s="137"/>
      <x:c r="I23" s="137"/>
      <x:c r="J23" s="137"/>
      <x:c r="K23" s="137"/>
      <x:c r="L23" s="137"/>
      <x:c r="M23" s="137"/>
      <x:c r="N23" s="137"/>
      <x:c r="O23" s="137"/>
      <x:c r="P23" s="137"/>
      <x:c r="Q23" s="138"/>
      <x:c r="R23" s="249" t="str">
        <x:f>IF(G23="Completed",IF(H23="Yes",1,0),"")</x:f>
      </x:c>
      <x:c r="S23" s="250" t="str">
        <x:f>IF(G23="Completed",IF(I23="Yes",1,0),"")</x:f>
      </x:c>
      <x:c r="T23" s="250" t="str">
        <x:f>IF(J23&lt;&gt;"Yes","",IF(K23="Yes",1,IF(K23="Partly",0.5,IF(K23="No",0,""))))</x:f>
      </x:c>
      <x:c r="U23" s="250" t="str">
        <x:f>IF(G23="Completed",IF(L23="Yes",1,0),"")</x:f>
      </x:c>
      <x:c r="V23" s="251" t="str">
        <x:f>IF(G23&lt;&gt;"Completed","",IF(N23="Positive",1,IF(N23="Neutral",0.5,IF(N23="Caveated",0.25,IF(N23="Absent","",0)))))</x:f>
      </x:c>
    </x:row>
    <x:row r="24" ht="38" customHeight="1">
      <x:c r="A24" s="207" t="str">
        <x:f>IF(B24="","","RUN-"&amp;RIGHT("000"&amp;(ROW()-6),3))</x:f>
      </x:c>
      <x:c r="B24" s="236"/>
      <x:c r="C24" s="137"/>
      <x:c r="D24" s="137"/>
      <x:c r="E24" s="137"/>
      <x:c r="F24" s="137"/>
      <x:c r="G24" s="137"/>
      <x:c r="H24" s="137"/>
      <x:c r="I24" s="137"/>
      <x:c r="J24" s="137"/>
      <x:c r="K24" s="137"/>
      <x:c r="L24" s="137"/>
      <x:c r="M24" s="137"/>
      <x:c r="N24" s="137"/>
      <x:c r="O24" s="137"/>
      <x:c r="P24" s="137"/>
      <x:c r="Q24" s="138"/>
      <x:c r="R24" s="249" t="str">
        <x:f>IF(G24="Completed",IF(H24="Yes",1,0),"")</x:f>
      </x:c>
      <x:c r="S24" s="250" t="str">
        <x:f>IF(G24="Completed",IF(I24="Yes",1,0),"")</x:f>
      </x:c>
      <x:c r="T24" s="250" t="str">
        <x:f>IF(J24&lt;&gt;"Yes","",IF(K24="Yes",1,IF(K24="Partly",0.5,IF(K24="No",0,""))))</x:f>
      </x:c>
      <x:c r="U24" s="250" t="str">
        <x:f>IF(G24="Completed",IF(L24="Yes",1,0),"")</x:f>
      </x:c>
      <x:c r="V24" s="251" t="str">
        <x:f>IF(G24&lt;&gt;"Completed","",IF(N24="Positive",1,IF(N24="Neutral",0.5,IF(N24="Caveated",0.25,IF(N24="Absent","",0)))))</x:f>
      </x:c>
    </x:row>
    <x:row r="25" ht="38" customHeight="1">
      <x:c r="A25" s="207" t="str">
        <x:f>IF(B25="","","RUN-"&amp;RIGHT("000"&amp;(ROW()-6),3))</x:f>
      </x:c>
      <x:c r="B25" s="236"/>
      <x:c r="C25" s="137"/>
      <x:c r="D25" s="137"/>
      <x:c r="E25" s="137"/>
      <x:c r="F25" s="137"/>
      <x:c r="G25" s="137"/>
      <x:c r="H25" s="137"/>
      <x:c r="I25" s="137"/>
      <x:c r="J25" s="137"/>
      <x:c r="K25" s="137"/>
      <x:c r="L25" s="137"/>
      <x:c r="M25" s="137"/>
      <x:c r="N25" s="137"/>
      <x:c r="O25" s="137"/>
      <x:c r="P25" s="137"/>
      <x:c r="Q25" s="138"/>
      <x:c r="R25" s="249" t="str">
        <x:f>IF(G25="Completed",IF(H25="Yes",1,0),"")</x:f>
      </x:c>
      <x:c r="S25" s="250" t="str">
        <x:f>IF(G25="Completed",IF(I25="Yes",1,0),"")</x:f>
      </x:c>
      <x:c r="T25" s="250" t="str">
        <x:f>IF(J25&lt;&gt;"Yes","",IF(K25="Yes",1,IF(K25="Partly",0.5,IF(K25="No",0,""))))</x:f>
      </x:c>
      <x:c r="U25" s="250" t="str">
        <x:f>IF(G25="Completed",IF(L25="Yes",1,0),"")</x:f>
      </x:c>
      <x:c r="V25" s="251" t="str">
        <x:f>IF(G25&lt;&gt;"Completed","",IF(N25="Positive",1,IF(N25="Neutral",0.5,IF(N25="Caveated",0.25,IF(N25="Absent","",0)))))</x:f>
      </x:c>
    </x:row>
    <x:row r="26" ht="38" customHeight="1">
      <x:c r="A26" s="207" t="str">
        <x:f>IF(B26="","","RUN-"&amp;RIGHT("000"&amp;(ROW()-6),3))</x:f>
      </x:c>
      <x:c r="B26" s="236"/>
      <x:c r="C26" s="137"/>
      <x:c r="D26" s="137"/>
      <x:c r="E26" s="137"/>
      <x:c r="F26" s="137"/>
      <x:c r="G26" s="137"/>
      <x:c r="H26" s="137"/>
      <x:c r="I26" s="137"/>
      <x:c r="J26" s="137"/>
      <x:c r="K26" s="137"/>
      <x:c r="L26" s="137"/>
      <x:c r="M26" s="137"/>
      <x:c r="N26" s="137"/>
      <x:c r="O26" s="137"/>
      <x:c r="P26" s="137"/>
      <x:c r="Q26" s="138"/>
      <x:c r="R26" s="249" t="str">
        <x:f>IF(G26="Completed",IF(H26="Yes",1,0),"")</x:f>
      </x:c>
      <x:c r="S26" s="250" t="str">
        <x:f>IF(G26="Completed",IF(I26="Yes",1,0),"")</x:f>
      </x:c>
      <x:c r="T26" s="250" t="str">
        <x:f>IF(J26&lt;&gt;"Yes","",IF(K26="Yes",1,IF(K26="Partly",0.5,IF(K26="No",0,""))))</x:f>
      </x:c>
      <x:c r="U26" s="250" t="str">
        <x:f>IF(G26="Completed",IF(L26="Yes",1,0),"")</x:f>
      </x:c>
      <x:c r="V26" s="251" t="str">
        <x:f>IF(G26&lt;&gt;"Completed","",IF(N26="Positive",1,IF(N26="Neutral",0.5,IF(N26="Caveated",0.25,IF(N26="Absent","",0)))))</x:f>
      </x:c>
    </x:row>
    <x:row r="27" ht="38" customHeight="1">
      <x:c r="A27" s="207" t="str">
        <x:f>IF(B27="","","RUN-"&amp;RIGHT("000"&amp;(ROW()-6),3))</x:f>
      </x:c>
      <x:c r="B27" s="236"/>
      <x:c r="C27" s="137"/>
      <x:c r="D27" s="137"/>
      <x:c r="E27" s="137"/>
      <x:c r="F27" s="137"/>
      <x:c r="G27" s="137"/>
      <x:c r="H27" s="137"/>
      <x:c r="I27" s="137"/>
      <x:c r="J27" s="137"/>
      <x:c r="K27" s="137"/>
      <x:c r="L27" s="137"/>
      <x:c r="M27" s="137"/>
      <x:c r="N27" s="137"/>
      <x:c r="O27" s="137"/>
      <x:c r="P27" s="137"/>
      <x:c r="Q27" s="138"/>
      <x:c r="R27" s="249" t="str">
        <x:f>IF(G27="Completed",IF(H27="Yes",1,0),"")</x:f>
      </x:c>
      <x:c r="S27" s="250" t="str">
        <x:f>IF(G27="Completed",IF(I27="Yes",1,0),"")</x:f>
      </x:c>
      <x:c r="T27" s="250" t="str">
        <x:f>IF(J27&lt;&gt;"Yes","",IF(K27="Yes",1,IF(K27="Partly",0.5,IF(K27="No",0,""))))</x:f>
      </x:c>
      <x:c r="U27" s="250" t="str">
        <x:f>IF(G27="Completed",IF(L27="Yes",1,0),"")</x:f>
      </x:c>
      <x:c r="V27" s="251" t="str">
        <x:f>IF(G27&lt;&gt;"Completed","",IF(N27="Positive",1,IF(N27="Neutral",0.5,IF(N27="Caveated",0.25,IF(N27="Absent","",0)))))</x:f>
      </x:c>
    </x:row>
    <x:row r="28" ht="38" customHeight="1">
      <x:c r="A28" s="207" t="str">
        <x:f>IF(B28="","","RUN-"&amp;RIGHT("000"&amp;(ROW()-6),3))</x:f>
      </x:c>
      <x:c r="B28" s="236"/>
      <x:c r="C28" s="137"/>
      <x:c r="D28" s="137"/>
      <x:c r="E28" s="137"/>
      <x:c r="F28" s="137"/>
      <x:c r="G28" s="137"/>
      <x:c r="H28" s="137"/>
      <x:c r="I28" s="137"/>
      <x:c r="J28" s="137"/>
      <x:c r="K28" s="137"/>
      <x:c r="L28" s="137"/>
      <x:c r="M28" s="137"/>
      <x:c r="N28" s="137"/>
      <x:c r="O28" s="137"/>
      <x:c r="P28" s="137"/>
      <x:c r="Q28" s="138"/>
      <x:c r="R28" s="249" t="str">
        <x:f>IF(G28="Completed",IF(H28="Yes",1,0),"")</x:f>
      </x:c>
      <x:c r="S28" s="250" t="str">
        <x:f>IF(G28="Completed",IF(I28="Yes",1,0),"")</x:f>
      </x:c>
      <x:c r="T28" s="250" t="str">
        <x:f>IF(J28&lt;&gt;"Yes","",IF(K28="Yes",1,IF(K28="Partly",0.5,IF(K28="No",0,""))))</x:f>
      </x:c>
      <x:c r="U28" s="250" t="str">
        <x:f>IF(G28="Completed",IF(L28="Yes",1,0),"")</x:f>
      </x:c>
      <x:c r="V28" s="251" t="str">
        <x:f>IF(G28&lt;&gt;"Completed","",IF(N28="Positive",1,IF(N28="Neutral",0.5,IF(N28="Caveated",0.25,IF(N28="Absent","",0)))))</x:f>
      </x:c>
    </x:row>
    <x:row r="29" ht="38" customHeight="1">
      <x:c r="A29" s="207" t="str">
        <x:f>IF(B29="","","RUN-"&amp;RIGHT("000"&amp;(ROW()-6),3))</x:f>
      </x:c>
      <x:c r="B29" s="236"/>
      <x:c r="C29" s="137"/>
      <x:c r="D29" s="137"/>
      <x:c r="E29" s="137"/>
      <x:c r="F29" s="137"/>
      <x:c r="G29" s="137"/>
      <x:c r="H29" s="137"/>
      <x:c r="I29" s="137"/>
      <x:c r="J29" s="137"/>
      <x:c r="K29" s="137"/>
      <x:c r="L29" s="137"/>
      <x:c r="M29" s="137"/>
      <x:c r="N29" s="137"/>
      <x:c r="O29" s="137"/>
      <x:c r="P29" s="137"/>
      <x:c r="Q29" s="138"/>
      <x:c r="R29" s="249" t="str">
        <x:f>IF(G29="Completed",IF(H29="Yes",1,0),"")</x:f>
      </x:c>
      <x:c r="S29" s="250" t="str">
        <x:f>IF(G29="Completed",IF(I29="Yes",1,0),"")</x:f>
      </x:c>
      <x:c r="T29" s="250" t="str">
        <x:f>IF(J29&lt;&gt;"Yes","",IF(K29="Yes",1,IF(K29="Partly",0.5,IF(K29="No",0,""))))</x:f>
      </x:c>
      <x:c r="U29" s="250" t="str">
        <x:f>IF(G29="Completed",IF(L29="Yes",1,0),"")</x:f>
      </x:c>
      <x:c r="V29" s="251" t="str">
        <x:f>IF(G29&lt;&gt;"Completed","",IF(N29="Positive",1,IF(N29="Neutral",0.5,IF(N29="Caveated",0.25,IF(N29="Absent","",0)))))</x:f>
      </x:c>
    </x:row>
    <x:row r="30" ht="38" customHeight="1">
      <x:c r="A30" s="207" t="str">
        <x:f>IF(B30="","","RUN-"&amp;RIGHT("000"&amp;(ROW()-6),3))</x:f>
      </x:c>
      <x:c r="B30" s="236"/>
      <x:c r="C30" s="137"/>
      <x:c r="D30" s="137"/>
      <x:c r="E30" s="137"/>
      <x:c r="F30" s="137"/>
      <x:c r="G30" s="137"/>
      <x:c r="H30" s="137"/>
      <x:c r="I30" s="137"/>
      <x:c r="J30" s="137"/>
      <x:c r="K30" s="137"/>
      <x:c r="L30" s="137"/>
      <x:c r="M30" s="137"/>
      <x:c r="N30" s="137"/>
      <x:c r="O30" s="137"/>
      <x:c r="P30" s="137"/>
      <x:c r="Q30" s="138"/>
      <x:c r="R30" s="249" t="str">
        <x:f>IF(G30="Completed",IF(H30="Yes",1,0),"")</x:f>
      </x:c>
      <x:c r="S30" s="250" t="str">
        <x:f>IF(G30="Completed",IF(I30="Yes",1,0),"")</x:f>
      </x:c>
      <x:c r="T30" s="250" t="str">
        <x:f>IF(J30&lt;&gt;"Yes","",IF(K30="Yes",1,IF(K30="Partly",0.5,IF(K30="No",0,""))))</x:f>
      </x:c>
      <x:c r="U30" s="250" t="str">
        <x:f>IF(G30="Completed",IF(L30="Yes",1,0),"")</x:f>
      </x:c>
      <x:c r="V30" s="251" t="str">
        <x:f>IF(G30&lt;&gt;"Completed","",IF(N30="Positive",1,IF(N30="Neutral",0.5,IF(N30="Caveated",0.25,IF(N30="Absent","",0)))))</x:f>
      </x:c>
    </x:row>
    <x:row r="31" ht="38" customHeight="1">
      <x:c r="A31" s="207" t="str">
        <x:f>IF(B31="","","RUN-"&amp;RIGHT("000"&amp;(ROW()-6),3))</x:f>
      </x:c>
      <x:c r="B31" s="236"/>
      <x:c r="C31" s="137"/>
      <x:c r="D31" s="137"/>
      <x:c r="E31" s="137"/>
      <x:c r="F31" s="137"/>
      <x:c r="G31" s="137"/>
      <x:c r="H31" s="137"/>
      <x:c r="I31" s="137"/>
      <x:c r="J31" s="137"/>
      <x:c r="K31" s="137"/>
      <x:c r="L31" s="137"/>
      <x:c r="M31" s="137"/>
      <x:c r="N31" s="137"/>
      <x:c r="O31" s="137"/>
      <x:c r="P31" s="137"/>
      <x:c r="Q31" s="138"/>
      <x:c r="R31" s="249" t="str">
        <x:f>IF(G31="Completed",IF(H31="Yes",1,0),"")</x:f>
      </x:c>
      <x:c r="S31" s="250" t="str">
        <x:f>IF(G31="Completed",IF(I31="Yes",1,0),"")</x:f>
      </x:c>
      <x:c r="T31" s="250" t="str">
        <x:f>IF(J31&lt;&gt;"Yes","",IF(K31="Yes",1,IF(K31="Partly",0.5,IF(K31="No",0,""))))</x:f>
      </x:c>
      <x:c r="U31" s="250" t="str">
        <x:f>IF(G31="Completed",IF(L31="Yes",1,0),"")</x:f>
      </x:c>
      <x:c r="V31" s="251" t="str">
        <x:f>IF(G31&lt;&gt;"Completed","",IF(N31="Positive",1,IF(N31="Neutral",0.5,IF(N31="Caveated",0.25,IF(N31="Absent","",0)))))</x:f>
      </x:c>
    </x:row>
    <x:row r="32" ht="38" customHeight="1">
      <x:c r="A32" s="207" t="str">
        <x:f>IF(B32="","","RUN-"&amp;RIGHT("000"&amp;(ROW()-6),3))</x:f>
      </x:c>
      <x:c r="B32" s="236"/>
      <x:c r="C32" s="137"/>
      <x:c r="D32" s="137"/>
      <x:c r="E32" s="137"/>
      <x:c r="F32" s="137"/>
      <x:c r="G32" s="137"/>
      <x:c r="H32" s="137"/>
      <x:c r="I32" s="137"/>
      <x:c r="J32" s="137"/>
      <x:c r="K32" s="137"/>
      <x:c r="L32" s="137"/>
      <x:c r="M32" s="137"/>
      <x:c r="N32" s="137"/>
      <x:c r="O32" s="137"/>
      <x:c r="P32" s="137"/>
      <x:c r="Q32" s="138"/>
      <x:c r="R32" s="249" t="str">
        <x:f>IF(G32="Completed",IF(H32="Yes",1,0),"")</x:f>
      </x:c>
      <x:c r="S32" s="250" t="str">
        <x:f>IF(G32="Completed",IF(I32="Yes",1,0),"")</x:f>
      </x:c>
      <x:c r="T32" s="250" t="str">
        <x:f>IF(J32&lt;&gt;"Yes","",IF(K32="Yes",1,IF(K32="Partly",0.5,IF(K32="No",0,""))))</x:f>
      </x:c>
      <x:c r="U32" s="250" t="str">
        <x:f>IF(G32="Completed",IF(L32="Yes",1,0),"")</x:f>
      </x:c>
      <x:c r="V32" s="251" t="str">
        <x:f>IF(G32&lt;&gt;"Completed","",IF(N32="Positive",1,IF(N32="Neutral",0.5,IF(N32="Caveated",0.25,IF(N32="Absent","",0)))))</x:f>
      </x:c>
    </x:row>
    <x:row r="33" ht="38" customHeight="1">
      <x:c r="A33" s="207" t="str">
        <x:f>IF(B33="","","RUN-"&amp;RIGHT("000"&amp;(ROW()-6),3))</x:f>
      </x:c>
      <x:c r="B33" s="236"/>
      <x:c r="C33" s="137"/>
      <x:c r="D33" s="137"/>
      <x:c r="E33" s="137"/>
      <x:c r="F33" s="137"/>
      <x:c r="G33" s="137"/>
      <x:c r="H33" s="137"/>
      <x:c r="I33" s="137"/>
      <x:c r="J33" s="137"/>
      <x:c r="K33" s="137"/>
      <x:c r="L33" s="137"/>
      <x:c r="M33" s="137"/>
      <x:c r="N33" s="137"/>
      <x:c r="O33" s="137"/>
      <x:c r="P33" s="137"/>
      <x:c r="Q33" s="138"/>
      <x:c r="R33" s="249" t="str">
        <x:f>IF(G33="Completed",IF(H33="Yes",1,0),"")</x:f>
      </x:c>
      <x:c r="S33" s="250" t="str">
        <x:f>IF(G33="Completed",IF(I33="Yes",1,0),"")</x:f>
      </x:c>
      <x:c r="T33" s="250" t="str">
        <x:f>IF(J33&lt;&gt;"Yes","",IF(K33="Yes",1,IF(K33="Partly",0.5,IF(K33="No",0,""))))</x:f>
      </x:c>
      <x:c r="U33" s="250" t="str">
        <x:f>IF(G33="Completed",IF(L33="Yes",1,0),"")</x:f>
      </x:c>
      <x:c r="V33" s="251" t="str">
        <x:f>IF(G33&lt;&gt;"Completed","",IF(N33="Positive",1,IF(N33="Neutral",0.5,IF(N33="Caveated",0.25,IF(N33="Absent","",0)))))</x:f>
      </x:c>
    </x:row>
    <x:row r="34" ht="38" customHeight="1">
      <x:c r="A34" s="207" t="str">
        <x:f>IF(B34="","","RUN-"&amp;RIGHT("000"&amp;(ROW()-6),3))</x:f>
      </x:c>
      <x:c r="B34" s="236"/>
      <x:c r="C34" s="137"/>
      <x:c r="D34" s="137"/>
      <x:c r="E34" s="137"/>
      <x:c r="F34" s="137"/>
      <x:c r="G34" s="137"/>
      <x:c r="H34" s="137"/>
      <x:c r="I34" s="137"/>
      <x:c r="J34" s="137"/>
      <x:c r="K34" s="137"/>
      <x:c r="L34" s="137"/>
      <x:c r="M34" s="137"/>
      <x:c r="N34" s="137"/>
      <x:c r="O34" s="137"/>
      <x:c r="P34" s="137"/>
      <x:c r="Q34" s="138"/>
      <x:c r="R34" s="249" t="str">
        <x:f>IF(G34="Completed",IF(H34="Yes",1,0),"")</x:f>
      </x:c>
      <x:c r="S34" s="250" t="str">
        <x:f>IF(G34="Completed",IF(I34="Yes",1,0),"")</x:f>
      </x:c>
      <x:c r="T34" s="250" t="str">
        <x:f>IF(J34&lt;&gt;"Yes","",IF(K34="Yes",1,IF(K34="Partly",0.5,IF(K34="No",0,""))))</x:f>
      </x:c>
      <x:c r="U34" s="250" t="str">
        <x:f>IF(G34="Completed",IF(L34="Yes",1,0),"")</x:f>
      </x:c>
      <x:c r="V34" s="251" t="str">
        <x:f>IF(G34&lt;&gt;"Completed","",IF(N34="Positive",1,IF(N34="Neutral",0.5,IF(N34="Caveated",0.25,IF(N34="Absent","",0)))))</x:f>
      </x:c>
    </x:row>
    <x:row r="35" ht="38" customHeight="1">
      <x:c r="A35" s="207" t="str">
        <x:f>IF(B35="","","RUN-"&amp;RIGHT("000"&amp;(ROW()-6),3))</x:f>
      </x:c>
      <x:c r="B35" s="236"/>
      <x:c r="C35" s="137"/>
      <x:c r="D35" s="137"/>
      <x:c r="E35" s="137"/>
      <x:c r="F35" s="137"/>
      <x:c r="G35" s="137"/>
      <x:c r="H35" s="137"/>
      <x:c r="I35" s="137"/>
      <x:c r="J35" s="137"/>
      <x:c r="K35" s="137"/>
      <x:c r="L35" s="137"/>
      <x:c r="M35" s="137"/>
      <x:c r="N35" s="137"/>
      <x:c r="O35" s="137"/>
      <x:c r="P35" s="137"/>
      <x:c r="Q35" s="138"/>
      <x:c r="R35" s="249" t="str">
        <x:f>IF(G35="Completed",IF(H35="Yes",1,0),"")</x:f>
      </x:c>
      <x:c r="S35" s="250" t="str">
        <x:f>IF(G35="Completed",IF(I35="Yes",1,0),"")</x:f>
      </x:c>
      <x:c r="T35" s="250" t="str">
        <x:f>IF(J35&lt;&gt;"Yes","",IF(K35="Yes",1,IF(K35="Partly",0.5,IF(K35="No",0,""))))</x:f>
      </x:c>
      <x:c r="U35" s="250" t="str">
        <x:f>IF(G35="Completed",IF(L35="Yes",1,0),"")</x:f>
      </x:c>
      <x:c r="V35" s="251" t="str">
        <x:f>IF(G35&lt;&gt;"Completed","",IF(N35="Positive",1,IF(N35="Neutral",0.5,IF(N35="Caveated",0.25,IF(N35="Absent","",0)))))</x:f>
      </x:c>
    </x:row>
    <x:row r="36" ht="38" customHeight="1">
      <x:c r="A36" s="207" t="str">
        <x:f>IF(B36="","","RUN-"&amp;RIGHT("000"&amp;(ROW()-6),3))</x:f>
      </x:c>
      <x:c r="B36" s="236"/>
      <x:c r="C36" s="137"/>
      <x:c r="D36" s="137"/>
      <x:c r="E36" s="137"/>
      <x:c r="F36" s="137"/>
      <x:c r="G36" s="137"/>
      <x:c r="H36" s="137"/>
      <x:c r="I36" s="137"/>
      <x:c r="J36" s="137"/>
      <x:c r="K36" s="137"/>
      <x:c r="L36" s="137"/>
      <x:c r="M36" s="137"/>
      <x:c r="N36" s="137"/>
      <x:c r="O36" s="137"/>
      <x:c r="P36" s="137"/>
      <x:c r="Q36" s="138"/>
      <x:c r="R36" s="249" t="str">
        <x:f>IF(G36="Completed",IF(H36="Yes",1,0),"")</x:f>
      </x:c>
      <x:c r="S36" s="250" t="str">
        <x:f>IF(G36="Completed",IF(I36="Yes",1,0),"")</x:f>
      </x:c>
      <x:c r="T36" s="250" t="str">
        <x:f>IF(J36&lt;&gt;"Yes","",IF(K36="Yes",1,IF(K36="Partly",0.5,IF(K36="No",0,""))))</x:f>
      </x:c>
      <x:c r="U36" s="250" t="str">
        <x:f>IF(G36="Completed",IF(L36="Yes",1,0),"")</x:f>
      </x:c>
      <x:c r="V36" s="251" t="str">
        <x:f>IF(G36&lt;&gt;"Completed","",IF(N36="Positive",1,IF(N36="Neutral",0.5,IF(N36="Caveated",0.25,IF(N36="Absent","",0)))))</x:f>
      </x:c>
    </x:row>
    <x:row r="37" ht="38" customHeight="1">
      <x:c r="A37" s="207" t="str">
        <x:f>IF(B37="","","RUN-"&amp;RIGHT("000"&amp;(ROW()-6),3))</x:f>
      </x:c>
      <x:c r="B37" s="236"/>
      <x:c r="C37" s="137"/>
      <x:c r="D37" s="137"/>
      <x:c r="E37" s="137"/>
      <x:c r="F37" s="137"/>
      <x:c r="G37" s="137"/>
      <x:c r="H37" s="137"/>
      <x:c r="I37" s="137"/>
      <x:c r="J37" s="137"/>
      <x:c r="K37" s="137"/>
      <x:c r="L37" s="137"/>
      <x:c r="M37" s="137"/>
      <x:c r="N37" s="137"/>
      <x:c r="O37" s="137"/>
      <x:c r="P37" s="137"/>
      <x:c r="Q37" s="138"/>
      <x:c r="R37" s="249" t="str">
        <x:f>IF(G37="Completed",IF(H37="Yes",1,0),"")</x:f>
      </x:c>
      <x:c r="S37" s="250" t="str">
        <x:f>IF(G37="Completed",IF(I37="Yes",1,0),"")</x:f>
      </x:c>
      <x:c r="T37" s="250" t="str">
        <x:f>IF(J37&lt;&gt;"Yes","",IF(K37="Yes",1,IF(K37="Partly",0.5,IF(K37="No",0,""))))</x:f>
      </x:c>
      <x:c r="U37" s="250" t="str">
        <x:f>IF(G37="Completed",IF(L37="Yes",1,0),"")</x:f>
      </x:c>
      <x:c r="V37" s="251" t="str">
        <x:f>IF(G37&lt;&gt;"Completed","",IF(N37="Positive",1,IF(N37="Neutral",0.5,IF(N37="Caveated",0.25,IF(N37="Absent","",0)))))</x:f>
      </x:c>
    </x:row>
    <x:row r="38" ht="38" customHeight="1">
      <x:c r="A38" s="207" t="str">
        <x:f>IF(B38="","","RUN-"&amp;RIGHT("000"&amp;(ROW()-6),3))</x:f>
      </x:c>
      <x:c r="B38" s="236"/>
      <x:c r="C38" s="137"/>
      <x:c r="D38" s="137"/>
      <x:c r="E38" s="137"/>
      <x:c r="F38" s="137"/>
      <x:c r="G38" s="137"/>
      <x:c r="H38" s="137"/>
      <x:c r="I38" s="137"/>
      <x:c r="J38" s="137"/>
      <x:c r="K38" s="137"/>
      <x:c r="L38" s="137"/>
      <x:c r="M38" s="137"/>
      <x:c r="N38" s="137"/>
      <x:c r="O38" s="137"/>
      <x:c r="P38" s="137"/>
      <x:c r="Q38" s="138"/>
      <x:c r="R38" s="249" t="str">
        <x:f>IF(G38="Completed",IF(H38="Yes",1,0),"")</x:f>
      </x:c>
      <x:c r="S38" s="250" t="str">
        <x:f>IF(G38="Completed",IF(I38="Yes",1,0),"")</x:f>
      </x:c>
      <x:c r="T38" s="250" t="str">
        <x:f>IF(J38&lt;&gt;"Yes","",IF(K38="Yes",1,IF(K38="Partly",0.5,IF(K38="No",0,""))))</x:f>
      </x:c>
      <x:c r="U38" s="250" t="str">
        <x:f>IF(G38="Completed",IF(L38="Yes",1,0),"")</x:f>
      </x:c>
      <x:c r="V38" s="251" t="str">
        <x:f>IF(G38&lt;&gt;"Completed","",IF(N38="Positive",1,IF(N38="Neutral",0.5,IF(N38="Caveated",0.25,IF(N38="Absent","",0)))))</x:f>
      </x:c>
    </x:row>
    <x:row r="39" ht="38" customHeight="1">
      <x:c r="A39" s="207" t="str">
        <x:f>IF(B39="","","RUN-"&amp;RIGHT("000"&amp;(ROW()-6),3))</x:f>
      </x:c>
      <x:c r="B39" s="236"/>
      <x:c r="C39" s="137"/>
      <x:c r="D39" s="137"/>
      <x:c r="E39" s="137"/>
      <x:c r="F39" s="137"/>
      <x:c r="G39" s="137"/>
      <x:c r="H39" s="137"/>
      <x:c r="I39" s="137"/>
      <x:c r="J39" s="137"/>
      <x:c r="K39" s="137"/>
      <x:c r="L39" s="137"/>
      <x:c r="M39" s="137"/>
      <x:c r="N39" s="137"/>
      <x:c r="O39" s="137"/>
      <x:c r="P39" s="137"/>
      <x:c r="Q39" s="138"/>
      <x:c r="R39" s="249" t="str">
        <x:f>IF(G39="Completed",IF(H39="Yes",1,0),"")</x:f>
      </x:c>
      <x:c r="S39" s="250" t="str">
        <x:f>IF(G39="Completed",IF(I39="Yes",1,0),"")</x:f>
      </x:c>
      <x:c r="T39" s="250" t="str">
        <x:f>IF(J39&lt;&gt;"Yes","",IF(K39="Yes",1,IF(K39="Partly",0.5,IF(K39="No",0,""))))</x:f>
      </x:c>
      <x:c r="U39" s="250" t="str">
        <x:f>IF(G39="Completed",IF(L39="Yes",1,0),"")</x:f>
      </x:c>
      <x:c r="V39" s="251" t="str">
        <x:f>IF(G39&lt;&gt;"Completed","",IF(N39="Positive",1,IF(N39="Neutral",0.5,IF(N39="Caveated",0.25,IF(N39="Absent","",0)))))</x:f>
      </x:c>
    </x:row>
    <x:row r="40" ht="38" customHeight="1">
      <x:c r="A40" s="207" t="str">
        <x:f>IF(B40="","","RUN-"&amp;RIGHT("000"&amp;(ROW()-6),3))</x:f>
      </x:c>
      <x:c r="B40" s="236"/>
      <x:c r="C40" s="137"/>
      <x:c r="D40" s="137"/>
      <x:c r="E40" s="137"/>
      <x:c r="F40" s="137"/>
      <x:c r="G40" s="137"/>
      <x:c r="H40" s="137"/>
      <x:c r="I40" s="137"/>
      <x:c r="J40" s="137"/>
      <x:c r="K40" s="137"/>
      <x:c r="L40" s="137"/>
      <x:c r="M40" s="137"/>
      <x:c r="N40" s="137"/>
      <x:c r="O40" s="137"/>
      <x:c r="P40" s="137"/>
      <x:c r="Q40" s="138"/>
      <x:c r="R40" s="249" t="str">
        <x:f>IF(G40="Completed",IF(H40="Yes",1,0),"")</x:f>
      </x:c>
      <x:c r="S40" s="250" t="str">
        <x:f>IF(G40="Completed",IF(I40="Yes",1,0),"")</x:f>
      </x:c>
      <x:c r="T40" s="250" t="str">
        <x:f>IF(J40&lt;&gt;"Yes","",IF(K40="Yes",1,IF(K40="Partly",0.5,IF(K40="No",0,""))))</x:f>
      </x:c>
      <x:c r="U40" s="250" t="str">
        <x:f>IF(G40="Completed",IF(L40="Yes",1,0),"")</x:f>
      </x:c>
      <x:c r="V40" s="251" t="str">
        <x:f>IF(G40&lt;&gt;"Completed","",IF(N40="Positive",1,IF(N40="Neutral",0.5,IF(N40="Caveated",0.25,IF(N40="Absent","",0)))))</x:f>
      </x:c>
    </x:row>
    <x:row r="41" ht="38" customHeight="1">
      <x:c r="A41" s="207" t="str">
        <x:f>IF(B41="","","RUN-"&amp;RIGHT("000"&amp;(ROW()-6),3))</x:f>
      </x:c>
      <x:c r="B41" s="236"/>
      <x:c r="C41" s="137"/>
      <x:c r="D41" s="137"/>
      <x:c r="E41" s="137"/>
      <x:c r="F41" s="137"/>
      <x:c r="G41" s="137"/>
      <x:c r="H41" s="137"/>
      <x:c r="I41" s="137"/>
      <x:c r="J41" s="137"/>
      <x:c r="K41" s="137"/>
      <x:c r="L41" s="137"/>
      <x:c r="M41" s="137"/>
      <x:c r="N41" s="137"/>
      <x:c r="O41" s="137"/>
      <x:c r="P41" s="137"/>
      <x:c r="Q41" s="138"/>
      <x:c r="R41" s="249" t="str">
        <x:f>IF(G41="Completed",IF(H41="Yes",1,0),"")</x:f>
      </x:c>
      <x:c r="S41" s="250" t="str">
        <x:f>IF(G41="Completed",IF(I41="Yes",1,0),"")</x:f>
      </x:c>
      <x:c r="T41" s="250" t="str">
        <x:f>IF(J41&lt;&gt;"Yes","",IF(K41="Yes",1,IF(K41="Partly",0.5,IF(K41="No",0,""))))</x:f>
      </x:c>
      <x:c r="U41" s="250" t="str">
        <x:f>IF(G41="Completed",IF(L41="Yes",1,0),"")</x:f>
      </x:c>
      <x:c r="V41" s="251" t="str">
        <x:f>IF(G41&lt;&gt;"Completed","",IF(N41="Positive",1,IF(N41="Neutral",0.5,IF(N41="Caveated",0.25,IF(N41="Absent","",0)))))</x:f>
      </x:c>
    </x:row>
    <x:row r="42" ht="38" customHeight="1">
      <x:c r="A42" s="207" t="str">
        <x:f>IF(B42="","","RUN-"&amp;RIGHT("000"&amp;(ROW()-6),3))</x:f>
      </x:c>
      <x:c r="B42" s="236"/>
      <x:c r="C42" s="137"/>
      <x:c r="D42" s="137"/>
      <x:c r="E42" s="137"/>
      <x:c r="F42" s="137"/>
      <x:c r="G42" s="137"/>
      <x:c r="H42" s="137"/>
      <x:c r="I42" s="137"/>
      <x:c r="J42" s="137"/>
      <x:c r="K42" s="137"/>
      <x:c r="L42" s="137"/>
      <x:c r="M42" s="137"/>
      <x:c r="N42" s="137"/>
      <x:c r="O42" s="137"/>
      <x:c r="P42" s="137"/>
      <x:c r="Q42" s="138"/>
      <x:c r="R42" s="249" t="str">
        <x:f>IF(G42="Completed",IF(H42="Yes",1,0),"")</x:f>
      </x:c>
      <x:c r="S42" s="250" t="str">
        <x:f>IF(G42="Completed",IF(I42="Yes",1,0),"")</x:f>
      </x:c>
      <x:c r="T42" s="250" t="str">
        <x:f>IF(J42&lt;&gt;"Yes","",IF(K42="Yes",1,IF(K42="Partly",0.5,IF(K42="No",0,""))))</x:f>
      </x:c>
      <x:c r="U42" s="250" t="str">
        <x:f>IF(G42="Completed",IF(L42="Yes",1,0),"")</x:f>
      </x:c>
      <x:c r="V42" s="251" t="str">
        <x:f>IF(G42&lt;&gt;"Completed","",IF(N42="Positive",1,IF(N42="Neutral",0.5,IF(N42="Caveated",0.25,IF(N42="Absent","",0)))))</x:f>
      </x:c>
    </x:row>
    <x:row r="43" ht="38" customHeight="1">
      <x:c r="A43" s="207" t="str">
        <x:f>IF(B43="","","RUN-"&amp;RIGHT("000"&amp;(ROW()-6),3))</x:f>
      </x:c>
      <x:c r="B43" s="236"/>
      <x:c r="C43" s="137"/>
      <x:c r="D43" s="137"/>
      <x:c r="E43" s="137"/>
      <x:c r="F43" s="137"/>
      <x:c r="G43" s="137"/>
      <x:c r="H43" s="137"/>
      <x:c r="I43" s="137"/>
      <x:c r="J43" s="137"/>
      <x:c r="K43" s="137"/>
      <x:c r="L43" s="137"/>
      <x:c r="M43" s="137"/>
      <x:c r="N43" s="137"/>
      <x:c r="O43" s="137"/>
      <x:c r="P43" s="137"/>
      <x:c r="Q43" s="138"/>
      <x:c r="R43" s="249" t="str">
        <x:f>IF(G43="Completed",IF(H43="Yes",1,0),"")</x:f>
      </x:c>
      <x:c r="S43" s="250" t="str">
        <x:f>IF(G43="Completed",IF(I43="Yes",1,0),"")</x:f>
      </x:c>
      <x:c r="T43" s="250" t="str">
        <x:f>IF(J43&lt;&gt;"Yes","",IF(K43="Yes",1,IF(K43="Partly",0.5,IF(K43="No",0,""))))</x:f>
      </x:c>
      <x:c r="U43" s="250" t="str">
        <x:f>IF(G43="Completed",IF(L43="Yes",1,0),"")</x:f>
      </x:c>
      <x:c r="V43" s="251" t="str">
        <x:f>IF(G43&lt;&gt;"Completed","",IF(N43="Positive",1,IF(N43="Neutral",0.5,IF(N43="Caveated",0.25,IF(N43="Absent","",0)))))</x:f>
      </x:c>
    </x:row>
    <x:row r="44" ht="38" customHeight="1">
      <x:c r="A44" s="207" t="str">
        <x:f>IF(B44="","","RUN-"&amp;RIGHT("000"&amp;(ROW()-6),3))</x:f>
      </x:c>
      <x:c r="B44" s="236"/>
      <x:c r="C44" s="137"/>
      <x:c r="D44" s="137"/>
      <x:c r="E44" s="137"/>
      <x:c r="F44" s="137"/>
      <x:c r="G44" s="137"/>
      <x:c r="H44" s="137"/>
      <x:c r="I44" s="137"/>
      <x:c r="J44" s="137"/>
      <x:c r="K44" s="137"/>
      <x:c r="L44" s="137"/>
      <x:c r="M44" s="137"/>
      <x:c r="N44" s="137"/>
      <x:c r="O44" s="137"/>
      <x:c r="P44" s="137"/>
      <x:c r="Q44" s="138"/>
      <x:c r="R44" s="249" t="str">
        <x:f>IF(G44="Completed",IF(H44="Yes",1,0),"")</x:f>
      </x:c>
      <x:c r="S44" s="250" t="str">
        <x:f>IF(G44="Completed",IF(I44="Yes",1,0),"")</x:f>
      </x:c>
      <x:c r="T44" s="250" t="str">
        <x:f>IF(J44&lt;&gt;"Yes","",IF(K44="Yes",1,IF(K44="Partly",0.5,IF(K44="No",0,""))))</x:f>
      </x:c>
      <x:c r="U44" s="250" t="str">
        <x:f>IF(G44="Completed",IF(L44="Yes",1,0),"")</x:f>
      </x:c>
      <x:c r="V44" s="251" t="str">
        <x:f>IF(G44&lt;&gt;"Completed","",IF(N44="Positive",1,IF(N44="Neutral",0.5,IF(N44="Caveated",0.25,IF(N44="Absent","",0)))))</x:f>
      </x:c>
    </x:row>
    <x:row r="45" ht="38" customHeight="1">
      <x:c r="A45" s="207" t="str">
        <x:f>IF(B45="","","RUN-"&amp;RIGHT("000"&amp;(ROW()-6),3))</x:f>
      </x:c>
      <x:c r="B45" s="236"/>
      <x:c r="C45" s="137"/>
      <x:c r="D45" s="137"/>
      <x:c r="E45" s="137"/>
      <x:c r="F45" s="137"/>
      <x:c r="G45" s="137"/>
      <x:c r="H45" s="137"/>
      <x:c r="I45" s="137"/>
      <x:c r="J45" s="137"/>
      <x:c r="K45" s="137"/>
      <x:c r="L45" s="137"/>
      <x:c r="M45" s="137"/>
      <x:c r="N45" s="137"/>
      <x:c r="O45" s="137"/>
      <x:c r="P45" s="137"/>
      <x:c r="Q45" s="138"/>
      <x:c r="R45" s="249" t="str">
        <x:f>IF(G45="Completed",IF(H45="Yes",1,0),"")</x:f>
      </x:c>
      <x:c r="S45" s="250" t="str">
        <x:f>IF(G45="Completed",IF(I45="Yes",1,0),"")</x:f>
      </x:c>
      <x:c r="T45" s="250" t="str">
        <x:f>IF(J45&lt;&gt;"Yes","",IF(K45="Yes",1,IF(K45="Partly",0.5,IF(K45="No",0,""))))</x:f>
      </x:c>
      <x:c r="U45" s="250" t="str">
        <x:f>IF(G45="Completed",IF(L45="Yes",1,0),"")</x:f>
      </x:c>
      <x:c r="V45" s="251" t="str">
        <x:f>IF(G45&lt;&gt;"Completed","",IF(N45="Positive",1,IF(N45="Neutral",0.5,IF(N45="Caveated",0.25,IF(N45="Absent","",0)))))</x:f>
      </x:c>
    </x:row>
    <x:row r="46" ht="38" customHeight="1">
      <x:c r="A46" s="207" t="str">
        <x:f>IF(B46="","","RUN-"&amp;RIGHT("000"&amp;(ROW()-6),3))</x:f>
      </x:c>
      <x:c r="B46" s="236"/>
      <x:c r="C46" s="137"/>
      <x:c r="D46" s="137"/>
      <x:c r="E46" s="137"/>
      <x:c r="F46" s="137"/>
      <x:c r="G46" s="137"/>
      <x:c r="H46" s="137"/>
      <x:c r="I46" s="137"/>
      <x:c r="J46" s="137"/>
      <x:c r="K46" s="137"/>
      <x:c r="L46" s="137"/>
      <x:c r="M46" s="137"/>
      <x:c r="N46" s="137"/>
      <x:c r="O46" s="137"/>
      <x:c r="P46" s="137"/>
      <x:c r="Q46" s="138"/>
      <x:c r="R46" s="249" t="str">
        <x:f>IF(G46="Completed",IF(H46="Yes",1,0),"")</x:f>
      </x:c>
      <x:c r="S46" s="250" t="str">
        <x:f>IF(G46="Completed",IF(I46="Yes",1,0),"")</x:f>
      </x:c>
      <x:c r="T46" s="250" t="str">
        <x:f>IF(J46&lt;&gt;"Yes","",IF(K46="Yes",1,IF(K46="Partly",0.5,IF(K46="No",0,""))))</x:f>
      </x:c>
      <x:c r="U46" s="250" t="str">
        <x:f>IF(G46="Completed",IF(L46="Yes",1,0),"")</x:f>
      </x:c>
      <x:c r="V46" s="251" t="str">
        <x:f>IF(G46&lt;&gt;"Completed","",IF(N46="Positive",1,IF(N46="Neutral",0.5,IF(N46="Caveated",0.25,IF(N46="Absent","",0)))))</x:f>
      </x:c>
    </x:row>
    <x:row r="47" ht="38" customHeight="1">
      <x:c r="A47" s="207" t="str">
        <x:f>IF(B47="","","RUN-"&amp;RIGHT("000"&amp;(ROW()-6),3))</x:f>
      </x:c>
      <x:c r="B47" s="236"/>
      <x:c r="C47" s="137"/>
      <x:c r="D47" s="137"/>
      <x:c r="E47" s="137"/>
      <x:c r="F47" s="137"/>
      <x:c r="G47" s="137"/>
      <x:c r="H47" s="137"/>
      <x:c r="I47" s="137"/>
      <x:c r="J47" s="137"/>
      <x:c r="K47" s="137"/>
      <x:c r="L47" s="137"/>
      <x:c r="M47" s="137"/>
      <x:c r="N47" s="137"/>
      <x:c r="O47" s="137"/>
      <x:c r="P47" s="137"/>
      <x:c r="Q47" s="138"/>
      <x:c r="R47" s="249" t="str">
        <x:f>IF(G47="Completed",IF(H47="Yes",1,0),"")</x:f>
      </x:c>
      <x:c r="S47" s="250" t="str">
        <x:f>IF(G47="Completed",IF(I47="Yes",1,0),"")</x:f>
      </x:c>
      <x:c r="T47" s="250" t="str">
        <x:f>IF(J47&lt;&gt;"Yes","",IF(K47="Yes",1,IF(K47="Partly",0.5,IF(K47="No",0,""))))</x:f>
      </x:c>
      <x:c r="U47" s="250" t="str">
        <x:f>IF(G47="Completed",IF(L47="Yes",1,0),"")</x:f>
      </x:c>
      <x:c r="V47" s="251" t="str">
        <x:f>IF(G47&lt;&gt;"Completed","",IF(N47="Positive",1,IF(N47="Neutral",0.5,IF(N47="Caveated",0.25,IF(N47="Absent","",0)))))</x:f>
      </x:c>
    </x:row>
    <x:row r="48" ht="38" customHeight="1">
      <x:c r="A48" s="207" t="str">
        <x:f>IF(B48="","","RUN-"&amp;RIGHT("000"&amp;(ROW()-6),3))</x:f>
      </x:c>
      <x:c r="B48" s="236"/>
      <x:c r="C48" s="137"/>
      <x:c r="D48" s="137"/>
      <x:c r="E48" s="137"/>
      <x:c r="F48" s="137"/>
      <x:c r="G48" s="137"/>
      <x:c r="H48" s="137"/>
      <x:c r="I48" s="137"/>
      <x:c r="J48" s="137"/>
      <x:c r="K48" s="137"/>
      <x:c r="L48" s="137"/>
      <x:c r="M48" s="137"/>
      <x:c r="N48" s="137"/>
      <x:c r="O48" s="137"/>
      <x:c r="P48" s="137"/>
      <x:c r="Q48" s="138"/>
      <x:c r="R48" s="249" t="str">
        <x:f>IF(G48="Completed",IF(H48="Yes",1,0),"")</x:f>
      </x:c>
      <x:c r="S48" s="250" t="str">
        <x:f>IF(G48="Completed",IF(I48="Yes",1,0),"")</x:f>
      </x:c>
      <x:c r="T48" s="250" t="str">
        <x:f>IF(J48&lt;&gt;"Yes","",IF(K48="Yes",1,IF(K48="Partly",0.5,IF(K48="No",0,""))))</x:f>
      </x:c>
      <x:c r="U48" s="250" t="str">
        <x:f>IF(G48="Completed",IF(L48="Yes",1,0),"")</x:f>
      </x:c>
      <x:c r="V48" s="251" t="str">
        <x:f>IF(G48&lt;&gt;"Completed","",IF(N48="Positive",1,IF(N48="Neutral",0.5,IF(N48="Caveated",0.25,IF(N48="Absent","",0)))))</x:f>
      </x:c>
    </x:row>
    <x:row r="49" ht="38" customHeight="1">
      <x:c r="A49" s="207" t="str">
        <x:f>IF(B49="","","RUN-"&amp;RIGHT("000"&amp;(ROW()-6),3))</x:f>
      </x:c>
      <x:c r="B49" s="236"/>
      <x:c r="C49" s="137"/>
      <x:c r="D49" s="137"/>
      <x:c r="E49" s="137"/>
      <x:c r="F49" s="137"/>
      <x:c r="G49" s="137"/>
      <x:c r="H49" s="137"/>
      <x:c r="I49" s="137"/>
      <x:c r="J49" s="137"/>
      <x:c r="K49" s="137"/>
      <x:c r="L49" s="137"/>
      <x:c r="M49" s="137"/>
      <x:c r="N49" s="137"/>
      <x:c r="O49" s="137"/>
      <x:c r="P49" s="137"/>
      <x:c r="Q49" s="138"/>
      <x:c r="R49" s="249" t="str">
        <x:f>IF(G49="Completed",IF(H49="Yes",1,0),"")</x:f>
      </x:c>
      <x:c r="S49" s="250" t="str">
        <x:f>IF(G49="Completed",IF(I49="Yes",1,0),"")</x:f>
      </x:c>
      <x:c r="T49" s="250" t="str">
        <x:f>IF(J49&lt;&gt;"Yes","",IF(K49="Yes",1,IF(K49="Partly",0.5,IF(K49="No",0,""))))</x:f>
      </x:c>
      <x:c r="U49" s="250" t="str">
        <x:f>IF(G49="Completed",IF(L49="Yes",1,0),"")</x:f>
      </x:c>
      <x:c r="V49" s="251" t="str">
        <x:f>IF(G49&lt;&gt;"Completed","",IF(N49="Positive",1,IF(N49="Neutral",0.5,IF(N49="Caveated",0.25,IF(N49="Absent","",0)))))</x:f>
      </x:c>
    </x:row>
    <x:row r="50" ht="38" customHeight="1">
      <x:c r="A50" s="207" t="str">
        <x:f>IF(B50="","","RUN-"&amp;RIGHT("000"&amp;(ROW()-6),3))</x:f>
      </x:c>
      <x:c r="B50" s="236"/>
      <x:c r="C50" s="137"/>
      <x:c r="D50" s="137"/>
      <x:c r="E50" s="137"/>
      <x:c r="F50" s="137"/>
      <x:c r="G50" s="137"/>
      <x:c r="H50" s="137"/>
      <x:c r="I50" s="137"/>
      <x:c r="J50" s="137"/>
      <x:c r="K50" s="137"/>
      <x:c r="L50" s="137"/>
      <x:c r="M50" s="137"/>
      <x:c r="N50" s="137"/>
      <x:c r="O50" s="137"/>
      <x:c r="P50" s="137"/>
      <x:c r="Q50" s="138"/>
      <x:c r="R50" s="249" t="str">
        <x:f>IF(G50="Completed",IF(H50="Yes",1,0),"")</x:f>
      </x:c>
      <x:c r="S50" s="250" t="str">
        <x:f>IF(G50="Completed",IF(I50="Yes",1,0),"")</x:f>
      </x:c>
      <x:c r="T50" s="250" t="str">
        <x:f>IF(J50&lt;&gt;"Yes","",IF(K50="Yes",1,IF(K50="Partly",0.5,IF(K50="No",0,""))))</x:f>
      </x:c>
      <x:c r="U50" s="250" t="str">
        <x:f>IF(G50="Completed",IF(L50="Yes",1,0),"")</x:f>
      </x:c>
      <x:c r="V50" s="251" t="str">
        <x:f>IF(G50&lt;&gt;"Completed","",IF(N50="Positive",1,IF(N50="Neutral",0.5,IF(N50="Caveated",0.25,IF(N50="Absent","",0)))))</x:f>
      </x:c>
    </x:row>
    <x:row r="51" ht="38" customHeight="1">
      <x:c r="A51" s="207" t="str">
        <x:f>IF(B51="","","RUN-"&amp;RIGHT("000"&amp;(ROW()-6),3))</x:f>
      </x:c>
      <x:c r="B51" s="236"/>
      <x:c r="C51" s="137"/>
      <x:c r="D51" s="137"/>
      <x:c r="E51" s="137"/>
      <x:c r="F51" s="137"/>
      <x:c r="G51" s="137"/>
      <x:c r="H51" s="137"/>
      <x:c r="I51" s="137"/>
      <x:c r="J51" s="137"/>
      <x:c r="K51" s="137"/>
      <x:c r="L51" s="137"/>
      <x:c r="M51" s="137"/>
      <x:c r="N51" s="137"/>
      <x:c r="O51" s="137"/>
      <x:c r="P51" s="137"/>
      <x:c r="Q51" s="138"/>
      <x:c r="R51" s="249" t="str">
        <x:f>IF(G51="Completed",IF(H51="Yes",1,0),"")</x:f>
      </x:c>
      <x:c r="S51" s="250" t="str">
        <x:f>IF(G51="Completed",IF(I51="Yes",1,0),"")</x:f>
      </x:c>
      <x:c r="T51" s="250" t="str">
        <x:f>IF(J51&lt;&gt;"Yes","",IF(K51="Yes",1,IF(K51="Partly",0.5,IF(K51="No",0,""))))</x:f>
      </x:c>
      <x:c r="U51" s="250" t="str">
        <x:f>IF(G51="Completed",IF(L51="Yes",1,0),"")</x:f>
      </x:c>
      <x:c r="V51" s="251" t="str">
        <x:f>IF(G51&lt;&gt;"Completed","",IF(N51="Positive",1,IF(N51="Neutral",0.5,IF(N51="Caveated",0.25,IF(N51="Absent","",0)))))</x:f>
      </x:c>
    </x:row>
    <x:row r="52" ht="38" customHeight="1">
      <x:c r="A52" s="207" t="str">
        <x:f>IF(B52="","","RUN-"&amp;RIGHT("000"&amp;(ROW()-6),3))</x:f>
      </x:c>
      <x:c r="B52" s="236"/>
      <x:c r="C52" s="137"/>
      <x:c r="D52" s="137"/>
      <x:c r="E52" s="137"/>
      <x:c r="F52" s="137"/>
      <x:c r="G52" s="137"/>
      <x:c r="H52" s="137"/>
      <x:c r="I52" s="137"/>
      <x:c r="J52" s="137"/>
      <x:c r="K52" s="137"/>
      <x:c r="L52" s="137"/>
      <x:c r="M52" s="137"/>
      <x:c r="N52" s="137"/>
      <x:c r="O52" s="137"/>
      <x:c r="P52" s="137"/>
      <x:c r="Q52" s="138"/>
      <x:c r="R52" s="249" t="str">
        <x:f>IF(G52="Completed",IF(H52="Yes",1,0),"")</x:f>
      </x:c>
      <x:c r="S52" s="250" t="str">
        <x:f>IF(G52="Completed",IF(I52="Yes",1,0),"")</x:f>
      </x:c>
      <x:c r="T52" s="250" t="str">
        <x:f>IF(J52&lt;&gt;"Yes","",IF(K52="Yes",1,IF(K52="Partly",0.5,IF(K52="No",0,""))))</x:f>
      </x:c>
      <x:c r="U52" s="250" t="str">
        <x:f>IF(G52="Completed",IF(L52="Yes",1,0),"")</x:f>
      </x:c>
      <x:c r="V52" s="251" t="str">
        <x:f>IF(G52&lt;&gt;"Completed","",IF(N52="Positive",1,IF(N52="Neutral",0.5,IF(N52="Caveated",0.25,IF(N52="Absent","",0)))))</x:f>
      </x:c>
    </x:row>
    <x:row r="53" ht="38" customHeight="1">
      <x:c r="A53" s="207" t="str">
        <x:f>IF(B53="","","RUN-"&amp;RIGHT("000"&amp;(ROW()-6),3))</x:f>
      </x:c>
      <x:c r="B53" s="236"/>
      <x:c r="C53" s="137"/>
      <x:c r="D53" s="137"/>
      <x:c r="E53" s="137"/>
      <x:c r="F53" s="137"/>
      <x:c r="G53" s="137"/>
      <x:c r="H53" s="137"/>
      <x:c r="I53" s="137"/>
      <x:c r="J53" s="137"/>
      <x:c r="K53" s="137"/>
      <x:c r="L53" s="137"/>
      <x:c r="M53" s="137"/>
      <x:c r="N53" s="137"/>
      <x:c r="O53" s="137"/>
      <x:c r="P53" s="137"/>
      <x:c r="Q53" s="138"/>
      <x:c r="R53" s="249" t="str">
        <x:f>IF(G53="Completed",IF(H53="Yes",1,0),"")</x:f>
      </x:c>
      <x:c r="S53" s="250" t="str">
        <x:f>IF(G53="Completed",IF(I53="Yes",1,0),"")</x:f>
      </x:c>
      <x:c r="T53" s="250" t="str">
        <x:f>IF(J53&lt;&gt;"Yes","",IF(K53="Yes",1,IF(K53="Partly",0.5,IF(K53="No",0,""))))</x:f>
      </x:c>
      <x:c r="U53" s="250" t="str">
        <x:f>IF(G53="Completed",IF(L53="Yes",1,0),"")</x:f>
      </x:c>
      <x:c r="V53" s="251" t="str">
        <x:f>IF(G53&lt;&gt;"Completed","",IF(N53="Positive",1,IF(N53="Neutral",0.5,IF(N53="Caveated",0.25,IF(N53="Absent","",0)))))</x:f>
      </x:c>
    </x:row>
    <x:row r="54" ht="38" customHeight="1">
      <x:c r="A54" s="207" t="str">
        <x:f>IF(B54="","","RUN-"&amp;RIGHT("000"&amp;(ROW()-6),3))</x:f>
      </x:c>
      <x:c r="B54" s="236"/>
      <x:c r="C54" s="137"/>
      <x:c r="D54" s="137"/>
      <x:c r="E54" s="137"/>
      <x:c r="F54" s="137"/>
      <x:c r="G54" s="137"/>
      <x:c r="H54" s="137"/>
      <x:c r="I54" s="137"/>
      <x:c r="J54" s="137"/>
      <x:c r="K54" s="137"/>
      <x:c r="L54" s="137"/>
      <x:c r="M54" s="137"/>
      <x:c r="N54" s="137"/>
      <x:c r="O54" s="137"/>
      <x:c r="P54" s="137"/>
      <x:c r="Q54" s="138"/>
      <x:c r="R54" s="249" t="str">
        <x:f>IF(G54="Completed",IF(H54="Yes",1,0),"")</x:f>
      </x:c>
      <x:c r="S54" s="250" t="str">
        <x:f>IF(G54="Completed",IF(I54="Yes",1,0),"")</x:f>
      </x:c>
      <x:c r="T54" s="250" t="str">
        <x:f>IF(J54&lt;&gt;"Yes","",IF(K54="Yes",1,IF(K54="Partly",0.5,IF(K54="No",0,""))))</x:f>
      </x:c>
      <x:c r="U54" s="250" t="str">
        <x:f>IF(G54="Completed",IF(L54="Yes",1,0),"")</x:f>
      </x:c>
      <x:c r="V54" s="251" t="str">
        <x:f>IF(G54&lt;&gt;"Completed","",IF(N54="Positive",1,IF(N54="Neutral",0.5,IF(N54="Caveated",0.25,IF(N54="Absent","",0)))))</x:f>
      </x:c>
    </x:row>
    <x:row r="55" ht="38" customHeight="1">
      <x:c r="A55" s="207" t="str">
        <x:f>IF(B55="","","RUN-"&amp;RIGHT("000"&amp;(ROW()-6),3))</x:f>
      </x:c>
      <x:c r="B55" s="236"/>
      <x:c r="C55" s="137"/>
      <x:c r="D55" s="137"/>
      <x:c r="E55" s="137"/>
      <x:c r="F55" s="137"/>
      <x:c r="G55" s="137"/>
      <x:c r="H55" s="137"/>
      <x:c r="I55" s="137"/>
      <x:c r="J55" s="137"/>
      <x:c r="K55" s="137"/>
      <x:c r="L55" s="137"/>
      <x:c r="M55" s="137"/>
      <x:c r="N55" s="137"/>
      <x:c r="O55" s="137"/>
      <x:c r="P55" s="137"/>
      <x:c r="Q55" s="138"/>
      <x:c r="R55" s="249" t="str">
        <x:f>IF(G55="Completed",IF(H55="Yes",1,0),"")</x:f>
      </x:c>
      <x:c r="S55" s="250" t="str">
        <x:f>IF(G55="Completed",IF(I55="Yes",1,0),"")</x:f>
      </x:c>
      <x:c r="T55" s="250" t="str">
        <x:f>IF(J55&lt;&gt;"Yes","",IF(K55="Yes",1,IF(K55="Partly",0.5,IF(K55="No",0,""))))</x:f>
      </x:c>
      <x:c r="U55" s="250" t="str">
        <x:f>IF(G55="Completed",IF(L55="Yes",1,0),"")</x:f>
      </x:c>
      <x:c r="V55" s="251" t="str">
        <x:f>IF(G55&lt;&gt;"Completed","",IF(N55="Positive",1,IF(N55="Neutral",0.5,IF(N55="Caveated",0.25,IF(N55="Absent","",0)))))</x:f>
      </x:c>
    </x:row>
    <x:row r="56" ht="38" customHeight="1">
      <x:c r="A56" s="207" t="str">
        <x:f>IF(B56="","","RUN-"&amp;RIGHT("000"&amp;(ROW()-6),3))</x:f>
      </x:c>
      <x:c r="B56" s="236"/>
      <x:c r="C56" s="137"/>
      <x:c r="D56" s="137"/>
      <x:c r="E56" s="137"/>
      <x:c r="F56" s="137"/>
      <x:c r="G56" s="137"/>
      <x:c r="H56" s="137"/>
      <x:c r="I56" s="137"/>
      <x:c r="J56" s="137"/>
      <x:c r="K56" s="137"/>
      <x:c r="L56" s="137"/>
      <x:c r="M56" s="137"/>
      <x:c r="N56" s="137"/>
      <x:c r="O56" s="137"/>
      <x:c r="P56" s="137"/>
      <x:c r="Q56" s="138"/>
      <x:c r="R56" s="249" t="str">
        <x:f>IF(G56="Completed",IF(H56="Yes",1,0),"")</x:f>
      </x:c>
      <x:c r="S56" s="250" t="str">
        <x:f>IF(G56="Completed",IF(I56="Yes",1,0),"")</x:f>
      </x:c>
      <x:c r="T56" s="250" t="str">
        <x:f>IF(J56&lt;&gt;"Yes","",IF(K56="Yes",1,IF(K56="Partly",0.5,IF(K56="No",0,""))))</x:f>
      </x:c>
      <x:c r="U56" s="250" t="str">
        <x:f>IF(G56="Completed",IF(L56="Yes",1,0),"")</x:f>
      </x:c>
      <x:c r="V56" s="251" t="str">
        <x:f>IF(G56&lt;&gt;"Completed","",IF(N56="Positive",1,IF(N56="Neutral",0.5,IF(N56="Caveated",0.25,IF(N56="Absent","",0)))))</x:f>
      </x:c>
    </x:row>
    <x:row r="57" ht="38" customHeight="1">
      <x:c r="A57" s="207" t="str">
        <x:f>IF(B57="","","RUN-"&amp;RIGHT("000"&amp;(ROW()-6),3))</x:f>
      </x:c>
      <x:c r="B57" s="236"/>
      <x:c r="C57" s="137"/>
      <x:c r="D57" s="137"/>
      <x:c r="E57" s="137"/>
      <x:c r="F57" s="137"/>
      <x:c r="G57" s="137"/>
      <x:c r="H57" s="137"/>
      <x:c r="I57" s="137"/>
      <x:c r="J57" s="137"/>
      <x:c r="K57" s="137"/>
      <x:c r="L57" s="137"/>
      <x:c r="M57" s="137"/>
      <x:c r="N57" s="137"/>
      <x:c r="O57" s="137"/>
      <x:c r="P57" s="137"/>
      <x:c r="Q57" s="138"/>
      <x:c r="R57" s="249" t="str">
        <x:f>IF(G57="Completed",IF(H57="Yes",1,0),"")</x:f>
      </x:c>
      <x:c r="S57" s="250" t="str">
        <x:f>IF(G57="Completed",IF(I57="Yes",1,0),"")</x:f>
      </x:c>
      <x:c r="T57" s="250" t="str">
        <x:f>IF(J57&lt;&gt;"Yes","",IF(K57="Yes",1,IF(K57="Partly",0.5,IF(K57="No",0,""))))</x:f>
      </x:c>
      <x:c r="U57" s="250" t="str">
        <x:f>IF(G57="Completed",IF(L57="Yes",1,0),"")</x:f>
      </x:c>
      <x:c r="V57" s="251" t="str">
        <x:f>IF(G57&lt;&gt;"Completed","",IF(N57="Positive",1,IF(N57="Neutral",0.5,IF(N57="Caveated",0.25,IF(N57="Absent","",0)))))</x:f>
      </x:c>
    </x:row>
    <x:row r="58" ht="38" customHeight="1">
      <x:c r="A58" s="207" t="str">
        <x:f>IF(B58="","","RUN-"&amp;RIGHT("000"&amp;(ROW()-6),3))</x:f>
      </x:c>
      <x:c r="B58" s="236"/>
      <x:c r="C58" s="137"/>
      <x:c r="D58" s="137"/>
      <x:c r="E58" s="137"/>
      <x:c r="F58" s="137"/>
      <x:c r="G58" s="137"/>
      <x:c r="H58" s="137"/>
      <x:c r="I58" s="137"/>
      <x:c r="J58" s="137"/>
      <x:c r="K58" s="137"/>
      <x:c r="L58" s="137"/>
      <x:c r="M58" s="137"/>
      <x:c r="N58" s="137"/>
      <x:c r="O58" s="137"/>
      <x:c r="P58" s="137"/>
      <x:c r="Q58" s="138"/>
      <x:c r="R58" s="249" t="str">
        <x:f>IF(G58="Completed",IF(H58="Yes",1,0),"")</x:f>
      </x:c>
      <x:c r="S58" s="250" t="str">
        <x:f>IF(G58="Completed",IF(I58="Yes",1,0),"")</x:f>
      </x:c>
      <x:c r="T58" s="250" t="str">
        <x:f>IF(J58&lt;&gt;"Yes","",IF(K58="Yes",1,IF(K58="Partly",0.5,IF(K58="No",0,""))))</x:f>
      </x:c>
      <x:c r="U58" s="250" t="str">
        <x:f>IF(G58="Completed",IF(L58="Yes",1,0),"")</x:f>
      </x:c>
      <x:c r="V58" s="251" t="str">
        <x:f>IF(G58&lt;&gt;"Completed","",IF(N58="Positive",1,IF(N58="Neutral",0.5,IF(N58="Caveated",0.25,IF(N58="Absent","",0)))))</x:f>
      </x:c>
    </x:row>
    <x:row r="59" ht="38" customHeight="1">
      <x:c r="A59" s="207" t="str">
        <x:f>IF(B59="","","RUN-"&amp;RIGHT("000"&amp;(ROW()-6),3))</x:f>
      </x:c>
      <x:c r="B59" s="236"/>
      <x:c r="C59" s="137"/>
      <x:c r="D59" s="137"/>
      <x:c r="E59" s="137"/>
      <x:c r="F59" s="137"/>
      <x:c r="G59" s="137"/>
      <x:c r="H59" s="137"/>
      <x:c r="I59" s="137"/>
      <x:c r="J59" s="137"/>
      <x:c r="K59" s="137"/>
      <x:c r="L59" s="137"/>
      <x:c r="M59" s="137"/>
      <x:c r="N59" s="137"/>
      <x:c r="O59" s="137"/>
      <x:c r="P59" s="137"/>
      <x:c r="Q59" s="138"/>
      <x:c r="R59" s="249" t="str">
        <x:f>IF(G59="Completed",IF(H59="Yes",1,0),"")</x:f>
      </x:c>
      <x:c r="S59" s="250" t="str">
        <x:f>IF(G59="Completed",IF(I59="Yes",1,0),"")</x:f>
      </x:c>
      <x:c r="T59" s="250" t="str">
        <x:f>IF(J59&lt;&gt;"Yes","",IF(K59="Yes",1,IF(K59="Partly",0.5,IF(K59="No",0,""))))</x:f>
      </x:c>
      <x:c r="U59" s="250" t="str">
        <x:f>IF(G59="Completed",IF(L59="Yes",1,0),"")</x:f>
      </x:c>
      <x:c r="V59" s="251" t="str">
        <x:f>IF(G59&lt;&gt;"Completed","",IF(N59="Positive",1,IF(N59="Neutral",0.5,IF(N59="Caveated",0.25,IF(N59="Absent","",0)))))</x:f>
      </x:c>
    </x:row>
    <x:row r="60" ht="38" customHeight="1">
      <x:c r="A60" s="207" t="str">
        <x:f>IF(B60="","","RUN-"&amp;RIGHT("000"&amp;(ROW()-6),3))</x:f>
      </x:c>
      <x:c r="B60" s="236"/>
      <x:c r="C60" s="137"/>
      <x:c r="D60" s="137"/>
      <x:c r="E60" s="137"/>
      <x:c r="F60" s="137"/>
      <x:c r="G60" s="137"/>
      <x:c r="H60" s="137"/>
      <x:c r="I60" s="137"/>
      <x:c r="J60" s="137"/>
      <x:c r="K60" s="137"/>
      <x:c r="L60" s="137"/>
      <x:c r="M60" s="137"/>
      <x:c r="N60" s="137"/>
      <x:c r="O60" s="137"/>
      <x:c r="P60" s="137"/>
      <x:c r="Q60" s="138"/>
      <x:c r="R60" s="249" t="str">
        <x:f>IF(G60="Completed",IF(H60="Yes",1,0),"")</x:f>
      </x:c>
      <x:c r="S60" s="250" t="str">
        <x:f>IF(G60="Completed",IF(I60="Yes",1,0),"")</x:f>
      </x:c>
      <x:c r="T60" s="250" t="str">
        <x:f>IF(J60&lt;&gt;"Yes","",IF(K60="Yes",1,IF(K60="Partly",0.5,IF(K60="No",0,""))))</x:f>
      </x:c>
      <x:c r="U60" s="250" t="str">
        <x:f>IF(G60="Completed",IF(L60="Yes",1,0),"")</x:f>
      </x:c>
      <x:c r="V60" s="251" t="str">
        <x:f>IF(G60&lt;&gt;"Completed","",IF(N60="Positive",1,IF(N60="Neutral",0.5,IF(N60="Caveated",0.25,IF(N60="Absent","",0)))))</x:f>
      </x:c>
    </x:row>
    <x:row r="61" ht="38" customHeight="1">
      <x:c r="A61" s="207" t="str">
        <x:f>IF(B61="","","RUN-"&amp;RIGHT("000"&amp;(ROW()-6),3))</x:f>
      </x:c>
      <x:c r="B61" s="236"/>
      <x:c r="C61" s="137"/>
      <x:c r="D61" s="137"/>
      <x:c r="E61" s="137"/>
      <x:c r="F61" s="137"/>
      <x:c r="G61" s="137"/>
      <x:c r="H61" s="137"/>
      <x:c r="I61" s="137"/>
      <x:c r="J61" s="137"/>
      <x:c r="K61" s="137"/>
      <x:c r="L61" s="137"/>
      <x:c r="M61" s="137"/>
      <x:c r="N61" s="137"/>
      <x:c r="O61" s="137"/>
      <x:c r="P61" s="137"/>
      <x:c r="Q61" s="138"/>
      <x:c r="R61" s="249" t="str">
        <x:f>IF(G61="Completed",IF(H61="Yes",1,0),"")</x:f>
      </x:c>
      <x:c r="S61" s="250" t="str">
        <x:f>IF(G61="Completed",IF(I61="Yes",1,0),"")</x:f>
      </x:c>
      <x:c r="T61" s="250" t="str">
        <x:f>IF(J61&lt;&gt;"Yes","",IF(K61="Yes",1,IF(K61="Partly",0.5,IF(K61="No",0,""))))</x:f>
      </x:c>
      <x:c r="U61" s="250" t="str">
        <x:f>IF(G61="Completed",IF(L61="Yes",1,0),"")</x:f>
      </x:c>
      <x:c r="V61" s="251" t="str">
        <x:f>IF(G61&lt;&gt;"Completed","",IF(N61="Positive",1,IF(N61="Neutral",0.5,IF(N61="Caveated",0.25,IF(N61="Absent","",0)))))</x:f>
      </x:c>
    </x:row>
    <x:row r="62" ht="38" customHeight="1">
      <x:c r="A62" s="207" t="str">
        <x:f>IF(B62="","","RUN-"&amp;RIGHT("000"&amp;(ROW()-6),3))</x:f>
      </x:c>
      <x:c r="B62" s="236"/>
      <x:c r="C62" s="137"/>
      <x:c r="D62" s="137"/>
      <x:c r="E62" s="137"/>
      <x:c r="F62" s="137"/>
      <x:c r="G62" s="137"/>
      <x:c r="H62" s="137"/>
      <x:c r="I62" s="137"/>
      <x:c r="J62" s="137"/>
      <x:c r="K62" s="137"/>
      <x:c r="L62" s="137"/>
      <x:c r="M62" s="137"/>
      <x:c r="N62" s="137"/>
      <x:c r="O62" s="137"/>
      <x:c r="P62" s="137"/>
      <x:c r="Q62" s="138"/>
      <x:c r="R62" s="249" t="str">
        <x:f>IF(G62="Completed",IF(H62="Yes",1,0),"")</x:f>
      </x:c>
      <x:c r="S62" s="250" t="str">
        <x:f>IF(G62="Completed",IF(I62="Yes",1,0),"")</x:f>
      </x:c>
      <x:c r="T62" s="250" t="str">
        <x:f>IF(J62&lt;&gt;"Yes","",IF(K62="Yes",1,IF(K62="Partly",0.5,IF(K62="No",0,""))))</x:f>
      </x:c>
      <x:c r="U62" s="250" t="str">
        <x:f>IF(G62="Completed",IF(L62="Yes",1,0),"")</x:f>
      </x:c>
      <x:c r="V62" s="251" t="str">
        <x:f>IF(G62&lt;&gt;"Completed","",IF(N62="Positive",1,IF(N62="Neutral",0.5,IF(N62="Caveated",0.25,IF(N62="Absent","",0)))))</x:f>
      </x:c>
    </x:row>
    <x:row r="63" ht="38" customHeight="1">
      <x:c r="A63" s="207" t="str">
        <x:f>IF(B63="","","RUN-"&amp;RIGHT("000"&amp;(ROW()-6),3))</x:f>
      </x:c>
      <x:c r="B63" s="236"/>
      <x:c r="C63" s="137"/>
      <x:c r="D63" s="137"/>
      <x:c r="E63" s="137"/>
      <x:c r="F63" s="137"/>
      <x:c r="G63" s="137"/>
      <x:c r="H63" s="137"/>
      <x:c r="I63" s="137"/>
      <x:c r="J63" s="137"/>
      <x:c r="K63" s="137"/>
      <x:c r="L63" s="137"/>
      <x:c r="M63" s="137"/>
      <x:c r="N63" s="137"/>
      <x:c r="O63" s="137"/>
      <x:c r="P63" s="137"/>
      <x:c r="Q63" s="138"/>
      <x:c r="R63" s="249" t="str">
        <x:f>IF(G63="Completed",IF(H63="Yes",1,0),"")</x:f>
      </x:c>
      <x:c r="S63" s="250" t="str">
        <x:f>IF(G63="Completed",IF(I63="Yes",1,0),"")</x:f>
      </x:c>
      <x:c r="T63" s="250" t="str">
        <x:f>IF(J63&lt;&gt;"Yes","",IF(K63="Yes",1,IF(K63="Partly",0.5,IF(K63="No",0,""))))</x:f>
      </x:c>
      <x:c r="U63" s="250" t="str">
        <x:f>IF(G63="Completed",IF(L63="Yes",1,0),"")</x:f>
      </x:c>
      <x:c r="V63" s="251" t="str">
        <x:f>IF(G63&lt;&gt;"Completed","",IF(N63="Positive",1,IF(N63="Neutral",0.5,IF(N63="Caveated",0.25,IF(N63="Absent","",0)))))</x:f>
      </x:c>
    </x:row>
    <x:row r="64" ht="38" customHeight="1">
      <x:c r="A64" s="207" t="str">
        <x:f>IF(B64="","","RUN-"&amp;RIGHT("000"&amp;(ROW()-6),3))</x:f>
      </x:c>
      <x:c r="B64" s="236"/>
      <x:c r="C64" s="137"/>
      <x:c r="D64" s="137"/>
      <x:c r="E64" s="137"/>
      <x:c r="F64" s="137"/>
      <x:c r="G64" s="137"/>
      <x:c r="H64" s="137"/>
      <x:c r="I64" s="137"/>
      <x:c r="J64" s="137"/>
      <x:c r="K64" s="137"/>
      <x:c r="L64" s="137"/>
      <x:c r="M64" s="137"/>
      <x:c r="N64" s="137"/>
      <x:c r="O64" s="137"/>
      <x:c r="P64" s="137"/>
      <x:c r="Q64" s="138"/>
      <x:c r="R64" s="249" t="str">
        <x:f>IF(G64="Completed",IF(H64="Yes",1,0),"")</x:f>
      </x:c>
      <x:c r="S64" s="250" t="str">
        <x:f>IF(G64="Completed",IF(I64="Yes",1,0),"")</x:f>
      </x:c>
      <x:c r="T64" s="250" t="str">
        <x:f>IF(J64&lt;&gt;"Yes","",IF(K64="Yes",1,IF(K64="Partly",0.5,IF(K64="No",0,""))))</x:f>
      </x:c>
      <x:c r="U64" s="250" t="str">
        <x:f>IF(G64="Completed",IF(L64="Yes",1,0),"")</x:f>
      </x:c>
      <x:c r="V64" s="251" t="str">
        <x:f>IF(G64&lt;&gt;"Completed","",IF(N64="Positive",1,IF(N64="Neutral",0.5,IF(N64="Caveated",0.25,IF(N64="Absent","",0)))))</x:f>
      </x:c>
    </x:row>
    <x:row r="65" ht="38" customHeight="1">
      <x:c r="A65" s="207" t="str">
        <x:f>IF(B65="","","RUN-"&amp;RIGHT("000"&amp;(ROW()-6),3))</x:f>
      </x:c>
      <x:c r="B65" s="236"/>
      <x:c r="C65" s="137"/>
      <x:c r="D65" s="137"/>
      <x:c r="E65" s="137"/>
      <x:c r="F65" s="137"/>
      <x:c r="G65" s="137"/>
      <x:c r="H65" s="137"/>
      <x:c r="I65" s="137"/>
      <x:c r="J65" s="137"/>
      <x:c r="K65" s="137"/>
      <x:c r="L65" s="137"/>
      <x:c r="M65" s="137"/>
      <x:c r="N65" s="137"/>
      <x:c r="O65" s="137"/>
      <x:c r="P65" s="137"/>
      <x:c r="Q65" s="138"/>
      <x:c r="R65" s="249" t="str">
        <x:f>IF(G65="Completed",IF(H65="Yes",1,0),"")</x:f>
      </x:c>
      <x:c r="S65" s="250" t="str">
        <x:f>IF(G65="Completed",IF(I65="Yes",1,0),"")</x:f>
      </x:c>
      <x:c r="T65" s="250" t="str">
        <x:f>IF(J65&lt;&gt;"Yes","",IF(K65="Yes",1,IF(K65="Partly",0.5,IF(K65="No",0,""))))</x:f>
      </x:c>
      <x:c r="U65" s="250" t="str">
        <x:f>IF(G65="Completed",IF(L65="Yes",1,0),"")</x:f>
      </x:c>
      <x:c r="V65" s="251" t="str">
        <x:f>IF(G65&lt;&gt;"Completed","",IF(N65="Positive",1,IF(N65="Neutral",0.5,IF(N65="Caveated",0.25,IF(N65="Absent","",0)))))</x:f>
      </x:c>
    </x:row>
    <x:row r="66" ht="38" customHeight="1">
      <x:c r="A66" s="207" t="str">
        <x:f>IF(B66="","","RUN-"&amp;RIGHT("000"&amp;(ROW()-6),3))</x:f>
      </x:c>
      <x:c r="B66" s="236"/>
      <x:c r="C66" s="137"/>
      <x:c r="D66" s="137"/>
      <x:c r="E66" s="137"/>
      <x:c r="F66" s="137"/>
      <x:c r="G66" s="137"/>
      <x:c r="H66" s="137"/>
      <x:c r="I66" s="137"/>
      <x:c r="J66" s="137"/>
      <x:c r="K66" s="137"/>
      <x:c r="L66" s="137"/>
      <x:c r="M66" s="137"/>
      <x:c r="N66" s="137"/>
      <x:c r="O66" s="137"/>
      <x:c r="P66" s="137"/>
      <x:c r="Q66" s="138"/>
      <x:c r="R66" s="249" t="str">
        <x:f>IF(G66="Completed",IF(H66="Yes",1,0),"")</x:f>
      </x:c>
      <x:c r="S66" s="250" t="str">
        <x:f>IF(G66="Completed",IF(I66="Yes",1,0),"")</x:f>
      </x:c>
      <x:c r="T66" s="250" t="str">
        <x:f>IF(J66&lt;&gt;"Yes","",IF(K66="Yes",1,IF(K66="Partly",0.5,IF(K66="No",0,""))))</x:f>
      </x:c>
      <x:c r="U66" s="250" t="str">
        <x:f>IF(G66="Completed",IF(L66="Yes",1,0),"")</x:f>
      </x:c>
      <x:c r="V66" s="251" t="str">
        <x:f>IF(G66&lt;&gt;"Completed","",IF(N66="Positive",1,IF(N66="Neutral",0.5,IF(N66="Caveated",0.25,IF(N66="Absent","",0)))))</x:f>
      </x:c>
    </x:row>
    <x:row r="67" ht="38" customHeight="1">
      <x:c r="A67" s="207" t="str">
        <x:f>IF(B67="","","RUN-"&amp;RIGHT("000"&amp;(ROW()-6),3))</x:f>
      </x:c>
      <x:c r="B67" s="236"/>
      <x:c r="C67" s="137"/>
      <x:c r="D67" s="137"/>
      <x:c r="E67" s="137"/>
      <x:c r="F67" s="137"/>
      <x:c r="G67" s="137"/>
      <x:c r="H67" s="137"/>
      <x:c r="I67" s="137"/>
      <x:c r="J67" s="137"/>
      <x:c r="K67" s="137"/>
      <x:c r="L67" s="137"/>
      <x:c r="M67" s="137"/>
      <x:c r="N67" s="137"/>
      <x:c r="O67" s="137"/>
      <x:c r="P67" s="137"/>
      <x:c r="Q67" s="138"/>
      <x:c r="R67" s="249" t="str">
        <x:f>IF(G67="Completed",IF(H67="Yes",1,0),"")</x:f>
      </x:c>
      <x:c r="S67" s="250" t="str">
        <x:f>IF(G67="Completed",IF(I67="Yes",1,0),"")</x:f>
      </x:c>
      <x:c r="T67" s="250" t="str">
        <x:f>IF(J67&lt;&gt;"Yes","",IF(K67="Yes",1,IF(K67="Partly",0.5,IF(K67="No",0,""))))</x:f>
      </x:c>
      <x:c r="U67" s="250" t="str">
        <x:f>IF(G67="Completed",IF(L67="Yes",1,0),"")</x:f>
      </x:c>
      <x:c r="V67" s="251" t="str">
        <x:f>IF(G67&lt;&gt;"Completed","",IF(N67="Positive",1,IF(N67="Neutral",0.5,IF(N67="Caveated",0.25,IF(N67="Absent","",0)))))</x:f>
      </x:c>
    </x:row>
    <x:row r="68" ht="38" customHeight="1">
      <x:c r="A68" s="207" t="str">
        <x:f>IF(B68="","","RUN-"&amp;RIGHT("000"&amp;(ROW()-6),3))</x:f>
      </x:c>
      <x:c r="B68" s="236"/>
      <x:c r="C68" s="137"/>
      <x:c r="D68" s="137"/>
      <x:c r="E68" s="137"/>
      <x:c r="F68" s="137"/>
      <x:c r="G68" s="137"/>
      <x:c r="H68" s="137"/>
      <x:c r="I68" s="137"/>
      <x:c r="J68" s="137"/>
      <x:c r="K68" s="137"/>
      <x:c r="L68" s="137"/>
      <x:c r="M68" s="137"/>
      <x:c r="N68" s="137"/>
      <x:c r="O68" s="137"/>
      <x:c r="P68" s="137"/>
      <x:c r="Q68" s="138"/>
      <x:c r="R68" s="249" t="str">
        <x:f>IF(G68="Completed",IF(H68="Yes",1,0),"")</x:f>
      </x:c>
      <x:c r="S68" s="250" t="str">
        <x:f>IF(G68="Completed",IF(I68="Yes",1,0),"")</x:f>
      </x:c>
      <x:c r="T68" s="250" t="str">
        <x:f>IF(J68&lt;&gt;"Yes","",IF(K68="Yes",1,IF(K68="Partly",0.5,IF(K68="No",0,""))))</x:f>
      </x:c>
      <x:c r="U68" s="250" t="str">
        <x:f>IF(G68="Completed",IF(L68="Yes",1,0),"")</x:f>
      </x:c>
      <x:c r="V68" s="251" t="str">
        <x:f>IF(G68&lt;&gt;"Completed","",IF(N68="Positive",1,IF(N68="Neutral",0.5,IF(N68="Caveated",0.25,IF(N68="Absent","",0)))))</x:f>
      </x:c>
    </x:row>
    <x:row r="69" ht="38" customHeight="1">
      <x:c r="A69" s="207" t="str">
        <x:f>IF(B69="","","RUN-"&amp;RIGHT("000"&amp;(ROW()-6),3))</x:f>
      </x:c>
      <x:c r="B69" s="236"/>
      <x:c r="C69" s="137"/>
      <x:c r="D69" s="137"/>
      <x:c r="E69" s="137"/>
      <x:c r="F69" s="137"/>
      <x:c r="G69" s="137"/>
      <x:c r="H69" s="137"/>
      <x:c r="I69" s="137"/>
      <x:c r="J69" s="137"/>
      <x:c r="K69" s="137"/>
      <x:c r="L69" s="137"/>
      <x:c r="M69" s="137"/>
      <x:c r="N69" s="137"/>
      <x:c r="O69" s="137"/>
      <x:c r="P69" s="137"/>
      <x:c r="Q69" s="138"/>
      <x:c r="R69" s="249" t="str">
        <x:f>IF(G69="Completed",IF(H69="Yes",1,0),"")</x:f>
      </x:c>
      <x:c r="S69" s="250" t="str">
        <x:f>IF(G69="Completed",IF(I69="Yes",1,0),"")</x:f>
      </x:c>
      <x:c r="T69" s="250" t="str">
        <x:f>IF(J69&lt;&gt;"Yes","",IF(K69="Yes",1,IF(K69="Partly",0.5,IF(K69="No",0,""))))</x:f>
      </x:c>
      <x:c r="U69" s="250" t="str">
        <x:f>IF(G69="Completed",IF(L69="Yes",1,0),"")</x:f>
      </x:c>
      <x:c r="V69" s="251" t="str">
        <x:f>IF(G69&lt;&gt;"Completed","",IF(N69="Positive",1,IF(N69="Neutral",0.5,IF(N69="Caveated",0.25,IF(N69="Absent","",0)))))</x:f>
      </x:c>
    </x:row>
    <x:row r="70" ht="38" customHeight="1">
      <x:c r="A70" s="207" t="str">
        <x:f>IF(B70="","","RUN-"&amp;RIGHT("000"&amp;(ROW()-6),3))</x:f>
      </x:c>
      <x:c r="B70" s="236"/>
      <x:c r="C70" s="137"/>
      <x:c r="D70" s="137"/>
      <x:c r="E70" s="137"/>
      <x:c r="F70" s="137"/>
      <x:c r="G70" s="137"/>
      <x:c r="H70" s="137"/>
      <x:c r="I70" s="137"/>
      <x:c r="J70" s="137"/>
      <x:c r="K70" s="137"/>
      <x:c r="L70" s="137"/>
      <x:c r="M70" s="137"/>
      <x:c r="N70" s="137"/>
      <x:c r="O70" s="137"/>
      <x:c r="P70" s="137"/>
      <x:c r="Q70" s="138"/>
      <x:c r="R70" s="249" t="str">
        <x:f>IF(G70="Completed",IF(H70="Yes",1,0),"")</x:f>
      </x:c>
      <x:c r="S70" s="250" t="str">
        <x:f>IF(G70="Completed",IF(I70="Yes",1,0),"")</x:f>
      </x:c>
      <x:c r="T70" s="250" t="str">
        <x:f>IF(J70&lt;&gt;"Yes","",IF(K70="Yes",1,IF(K70="Partly",0.5,IF(K70="No",0,""))))</x:f>
      </x:c>
      <x:c r="U70" s="250" t="str">
        <x:f>IF(G70="Completed",IF(L70="Yes",1,0),"")</x:f>
      </x:c>
      <x:c r="V70" s="251" t="str">
        <x:f>IF(G70&lt;&gt;"Completed","",IF(N70="Positive",1,IF(N70="Neutral",0.5,IF(N70="Caveated",0.25,IF(N70="Absent","",0)))))</x:f>
      </x:c>
    </x:row>
    <x:row r="71" ht="38" customHeight="1">
      <x:c r="A71" s="207" t="str">
        <x:f>IF(B71="","","RUN-"&amp;RIGHT("000"&amp;(ROW()-6),3))</x:f>
      </x:c>
      <x:c r="B71" s="236"/>
      <x:c r="C71" s="137"/>
      <x:c r="D71" s="137"/>
      <x:c r="E71" s="137"/>
      <x:c r="F71" s="137"/>
      <x:c r="G71" s="137"/>
      <x:c r="H71" s="137"/>
      <x:c r="I71" s="137"/>
      <x:c r="J71" s="137"/>
      <x:c r="K71" s="137"/>
      <x:c r="L71" s="137"/>
      <x:c r="M71" s="137"/>
      <x:c r="N71" s="137"/>
      <x:c r="O71" s="137"/>
      <x:c r="P71" s="137"/>
      <x:c r="Q71" s="138"/>
      <x:c r="R71" s="249" t="str">
        <x:f>IF(G71="Completed",IF(H71="Yes",1,0),"")</x:f>
      </x:c>
      <x:c r="S71" s="250" t="str">
        <x:f>IF(G71="Completed",IF(I71="Yes",1,0),"")</x:f>
      </x:c>
      <x:c r="T71" s="250" t="str">
        <x:f>IF(J71&lt;&gt;"Yes","",IF(K71="Yes",1,IF(K71="Partly",0.5,IF(K71="No",0,""))))</x:f>
      </x:c>
      <x:c r="U71" s="250" t="str">
        <x:f>IF(G71="Completed",IF(L71="Yes",1,0),"")</x:f>
      </x:c>
      <x:c r="V71" s="251" t="str">
        <x:f>IF(G71&lt;&gt;"Completed","",IF(N71="Positive",1,IF(N71="Neutral",0.5,IF(N71="Caveated",0.25,IF(N71="Absent","",0)))))</x:f>
      </x:c>
    </x:row>
    <x:row r="72" ht="38" customHeight="1">
      <x:c r="A72" s="207" t="str">
        <x:f>IF(B72="","","RUN-"&amp;RIGHT("000"&amp;(ROW()-6),3))</x:f>
      </x:c>
      <x:c r="B72" s="236"/>
      <x:c r="C72" s="137"/>
      <x:c r="D72" s="137"/>
      <x:c r="E72" s="137"/>
      <x:c r="F72" s="137"/>
      <x:c r="G72" s="137"/>
      <x:c r="H72" s="137"/>
      <x:c r="I72" s="137"/>
      <x:c r="J72" s="137"/>
      <x:c r="K72" s="137"/>
      <x:c r="L72" s="137"/>
      <x:c r="M72" s="137"/>
      <x:c r="N72" s="137"/>
      <x:c r="O72" s="137"/>
      <x:c r="P72" s="137"/>
      <x:c r="Q72" s="138"/>
      <x:c r="R72" s="249" t="str">
        <x:f>IF(G72="Completed",IF(H72="Yes",1,0),"")</x:f>
      </x:c>
      <x:c r="S72" s="250" t="str">
        <x:f>IF(G72="Completed",IF(I72="Yes",1,0),"")</x:f>
      </x:c>
      <x:c r="T72" s="250" t="str">
        <x:f>IF(J72&lt;&gt;"Yes","",IF(K72="Yes",1,IF(K72="Partly",0.5,IF(K72="No",0,""))))</x:f>
      </x:c>
      <x:c r="U72" s="250" t="str">
        <x:f>IF(G72="Completed",IF(L72="Yes",1,0),"")</x:f>
      </x:c>
      <x:c r="V72" s="251" t="str">
        <x:f>IF(G72&lt;&gt;"Completed","",IF(N72="Positive",1,IF(N72="Neutral",0.5,IF(N72="Caveated",0.25,IF(N72="Absent","",0)))))</x:f>
      </x:c>
    </x:row>
    <x:row r="73" ht="38" customHeight="1">
      <x:c r="A73" s="207" t="str">
        <x:f>IF(B73="","","RUN-"&amp;RIGHT("000"&amp;(ROW()-6),3))</x:f>
      </x:c>
      <x:c r="B73" s="236"/>
      <x:c r="C73" s="137"/>
      <x:c r="D73" s="137"/>
      <x:c r="E73" s="137"/>
      <x:c r="F73" s="137"/>
      <x:c r="G73" s="137"/>
      <x:c r="H73" s="137"/>
      <x:c r="I73" s="137"/>
      <x:c r="J73" s="137"/>
      <x:c r="K73" s="137"/>
      <x:c r="L73" s="137"/>
      <x:c r="M73" s="137"/>
      <x:c r="N73" s="137"/>
      <x:c r="O73" s="137"/>
      <x:c r="P73" s="137"/>
      <x:c r="Q73" s="138"/>
      <x:c r="R73" s="249" t="str">
        <x:f>IF(G73="Completed",IF(H73="Yes",1,0),"")</x:f>
      </x:c>
      <x:c r="S73" s="250" t="str">
        <x:f>IF(G73="Completed",IF(I73="Yes",1,0),"")</x:f>
      </x:c>
      <x:c r="T73" s="250" t="str">
        <x:f>IF(J73&lt;&gt;"Yes","",IF(K73="Yes",1,IF(K73="Partly",0.5,IF(K73="No",0,""))))</x:f>
      </x:c>
      <x:c r="U73" s="250" t="str">
        <x:f>IF(G73="Completed",IF(L73="Yes",1,0),"")</x:f>
      </x:c>
      <x:c r="V73" s="251" t="str">
        <x:f>IF(G73&lt;&gt;"Completed","",IF(N73="Positive",1,IF(N73="Neutral",0.5,IF(N73="Caveated",0.25,IF(N73="Absent","",0)))))</x:f>
      </x:c>
    </x:row>
    <x:row r="74" ht="38" customHeight="1">
      <x:c r="A74" s="207" t="str">
        <x:f>IF(B74="","","RUN-"&amp;RIGHT("000"&amp;(ROW()-6),3))</x:f>
      </x:c>
      <x:c r="B74" s="236"/>
      <x:c r="C74" s="137"/>
      <x:c r="D74" s="137"/>
      <x:c r="E74" s="137"/>
      <x:c r="F74" s="137"/>
      <x:c r="G74" s="137"/>
      <x:c r="H74" s="137"/>
      <x:c r="I74" s="137"/>
      <x:c r="J74" s="137"/>
      <x:c r="K74" s="137"/>
      <x:c r="L74" s="137"/>
      <x:c r="M74" s="137"/>
      <x:c r="N74" s="137"/>
      <x:c r="O74" s="137"/>
      <x:c r="P74" s="137"/>
      <x:c r="Q74" s="138"/>
      <x:c r="R74" s="249" t="str">
        <x:f>IF(G74="Completed",IF(H74="Yes",1,0),"")</x:f>
      </x:c>
      <x:c r="S74" s="250" t="str">
        <x:f>IF(G74="Completed",IF(I74="Yes",1,0),"")</x:f>
      </x:c>
      <x:c r="T74" s="250" t="str">
        <x:f>IF(J74&lt;&gt;"Yes","",IF(K74="Yes",1,IF(K74="Partly",0.5,IF(K74="No",0,""))))</x:f>
      </x:c>
      <x:c r="U74" s="250" t="str">
        <x:f>IF(G74="Completed",IF(L74="Yes",1,0),"")</x:f>
      </x:c>
      <x:c r="V74" s="251" t="str">
        <x:f>IF(G74&lt;&gt;"Completed","",IF(N74="Positive",1,IF(N74="Neutral",0.5,IF(N74="Caveated",0.25,IF(N74="Absent","",0)))))</x:f>
      </x:c>
    </x:row>
    <x:row r="75" ht="38" customHeight="1">
      <x:c r="A75" s="207" t="str">
        <x:f>IF(B75="","","RUN-"&amp;RIGHT("000"&amp;(ROW()-6),3))</x:f>
      </x:c>
      <x:c r="B75" s="236"/>
      <x:c r="C75" s="137"/>
      <x:c r="D75" s="137"/>
      <x:c r="E75" s="137"/>
      <x:c r="F75" s="137"/>
      <x:c r="G75" s="137"/>
      <x:c r="H75" s="137"/>
      <x:c r="I75" s="137"/>
      <x:c r="J75" s="137"/>
      <x:c r="K75" s="137"/>
      <x:c r="L75" s="137"/>
      <x:c r="M75" s="137"/>
      <x:c r="N75" s="137"/>
      <x:c r="O75" s="137"/>
      <x:c r="P75" s="137"/>
      <x:c r="Q75" s="138"/>
      <x:c r="R75" s="249" t="str">
        <x:f>IF(G75="Completed",IF(H75="Yes",1,0),"")</x:f>
      </x:c>
      <x:c r="S75" s="250" t="str">
        <x:f>IF(G75="Completed",IF(I75="Yes",1,0),"")</x:f>
      </x:c>
      <x:c r="T75" s="250" t="str">
        <x:f>IF(J75&lt;&gt;"Yes","",IF(K75="Yes",1,IF(K75="Partly",0.5,IF(K75="No",0,""))))</x:f>
      </x:c>
      <x:c r="U75" s="250" t="str">
        <x:f>IF(G75="Completed",IF(L75="Yes",1,0),"")</x:f>
      </x:c>
      <x:c r="V75" s="251" t="str">
        <x:f>IF(G75&lt;&gt;"Completed","",IF(N75="Positive",1,IF(N75="Neutral",0.5,IF(N75="Caveated",0.25,IF(N75="Absent","",0)))))</x:f>
      </x:c>
    </x:row>
    <x:row r="76" ht="38" customHeight="1">
      <x:c r="A76" s="207" t="str">
        <x:f>IF(B76="","","RUN-"&amp;RIGHT("000"&amp;(ROW()-6),3))</x:f>
      </x:c>
      <x:c r="B76" s="236"/>
      <x:c r="C76" s="137"/>
      <x:c r="D76" s="137"/>
      <x:c r="E76" s="137"/>
      <x:c r="F76" s="137"/>
      <x:c r="G76" s="137"/>
      <x:c r="H76" s="137"/>
      <x:c r="I76" s="137"/>
      <x:c r="J76" s="137"/>
      <x:c r="K76" s="137"/>
      <x:c r="L76" s="137"/>
      <x:c r="M76" s="137"/>
      <x:c r="N76" s="137"/>
      <x:c r="O76" s="137"/>
      <x:c r="P76" s="137"/>
      <x:c r="Q76" s="138"/>
      <x:c r="R76" s="249" t="str">
        <x:f>IF(G76="Completed",IF(H76="Yes",1,0),"")</x:f>
      </x:c>
      <x:c r="S76" s="250" t="str">
        <x:f>IF(G76="Completed",IF(I76="Yes",1,0),"")</x:f>
      </x:c>
      <x:c r="T76" s="250" t="str">
        <x:f>IF(J76&lt;&gt;"Yes","",IF(K76="Yes",1,IF(K76="Partly",0.5,IF(K76="No",0,""))))</x:f>
      </x:c>
      <x:c r="U76" s="250" t="str">
        <x:f>IF(G76="Completed",IF(L76="Yes",1,0),"")</x:f>
      </x:c>
      <x:c r="V76" s="251" t="str">
        <x:f>IF(G76&lt;&gt;"Completed","",IF(N76="Positive",1,IF(N76="Neutral",0.5,IF(N76="Caveated",0.25,IF(N76="Absent","",0)))))</x:f>
      </x:c>
    </x:row>
    <x:row r="77" ht="38" customHeight="1">
      <x:c r="A77" s="207" t="str">
        <x:f>IF(B77="","","RUN-"&amp;RIGHT("000"&amp;(ROW()-6),3))</x:f>
      </x:c>
      <x:c r="B77" s="236"/>
      <x:c r="C77" s="137"/>
      <x:c r="D77" s="137"/>
      <x:c r="E77" s="137"/>
      <x:c r="F77" s="137"/>
      <x:c r="G77" s="137"/>
      <x:c r="H77" s="137"/>
      <x:c r="I77" s="137"/>
      <x:c r="J77" s="137"/>
      <x:c r="K77" s="137"/>
      <x:c r="L77" s="137"/>
      <x:c r="M77" s="137"/>
      <x:c r="N77" s="137"/>
      <x:c r="O77" s="137"/>
      <x:c r="P77" s="137"/>
      <x:c r="Q77" s="138"/>
      <x:c r="R77" s="249" t="str">
        <x:f>IF(G77="Completed",IF(H77="Yes",1,0),"")</x:f>
      </x:c>
      <x:c r="S77" s="250" t="str">
        <x:f>IF(G77="Completed",IF(I77="Yes",1,0),"")</x:f>
      </x:c>
      <x:c r="T77" s="250" t="str">
        <x:f>IF(J77&lt;&gt;"Yes","",IF(K77="Yes",1,IF(K77="Partly",0.5,IF(K77="No",0,""))))</x:f>
      </x:c>
      <x:c r="U77" s="250" t="str">
        <x:f>IF(G77="Completed",IF(L77="Yes",1,0),"")</x:f>
      </x:c>
      <x:c r="V77" s="251" t="str">
        <x:f>IF(G77&lt;&gt;"Completed","",IF(N77="Positive",1,IF(N77="Neutral",0.5,IF(N77="Caveated",0.25,IF(N77="Absent","",0)))))</x:f>
      </x:c>
    </x:row>
    <x:row r="78" ht="38" customHeight="1">
      <x:c r="A78" s="207" t="str">
        <x:f>IF(B78="","","RUN-"&amp;RIGHT("000"&amp;(ROW()-6),3))</x:f>
      </x:c>
      <x:c r="B78" s="236"/>
      <x:c r="C78" s="137"/>
      <x:c r="D78" s="137"/>
      <x:c r="E78" s="137"/>
      <x:c r="F78" s="137"/>
      <x:c r="G78" s="137"/>
      <x:c r="H78" s="137"/>
      <x:c r="I78" s="137"/>
      <x:c r="J78" s="137"/>
      <x:c r="K78" s="137"/>
      <x:c r="L78" s="137"/>
      <x:c r="M78" s="137"/>
      <x:c r="N78" s="137"/>
      <x:c r="O78" s="137"/>
      <x:c r="P78" s="137"/>
      <x:c r="Q78" s="138"/>
      <x:c r="R78" s="249" t="str">
        <x:f>IF(G78="Completed",IF(H78="Yes",1,0),"")</x:f>
      </x:c>
      <x:c r="S78" s="250" t="str">
        <x:f>IF(G78="Completed",IF(I78="Yes",1,0),"")</x:f>
      </x:c>
      <x:c r="T78" s="250" t="str">
        <x:f>IF(J78&lt;&gt;"Yes","",IF(K78="Yes",1,IF(K78="Partly",0.5,IF(K78="No",0,""))))</x:f>
      </x:c>
      <x:c r="U78" s="250" t="str">
        <x:f>IF(G78="Completed",IF(L78="Yes",1,0),"")</x:f>
      </x:c>
      <x:c r="V78" s="251" t="str">
        <x:f>IF(G78&lt;&gt;"Completed","",IF(N78="Positive",1,IF(N78="Neutral",0.5,IF(N78="Caveated",0.25,IF(N78="Absent","",0)))))</x:f>
      </x:c>
    </x:row>
    <x:row r="79" ht="38" customHeight="1">
      <x:c r="A79" s="207" t="str">
        <x:f>IF(B79="","","RUN-"&amp;RIGHT("000"&amp;(ROW()-6),3))</x:f>
      </x:c>
      <x:c r="B79" s="236"/>
      <x:c r="C79" s="137"/>
      <x:c r="D79" s="137"/>
      <x:c r="E79" s="137"/>
      <x:c r="F79" s="137"/>
      <x:c r="G79" s="137"/>
      <x:c r="H79" s="137"/>
      <x:c r="I79" s="137"/>
      <x:c r="J79" s="137"/>
      <x:c r="K79" s="137"/>
      <x:c r="L79" s="137"/>
      <x:c r="M79" s="137"/>
      <x:c r="N79" s="137"/>
      <x:c r="O79" s="137"/>
      <x:c r="P79" s="137"/>
      <x:c r="Q79" s="138"/>
      <x:c r="R79" s="249" t="str">
        <x:f>IF(G79="Completed",IF(H79="Yes",1,0),"")</x:f>
      </x:c>
      <x:c r="S79" s="250" t="str">
        <x:f>IF(G79="Completed",IF(I79="Yes",1,0),"")</x:f>
      </x:c>
      <x:c r="T79" s="250" t="str">
        <x:f>IF(J79&lt;&gt;"Yes","",IF(K79="Yes",1,IF(K79="Partly",0.5,IF(K79="No",0,""))))</x:f>
      </x:c>
      <x:c r="U79" s="250" t="str">
        <x:f>IF(G79="Completed",IF(L79="Yes",1,0),"")</x:f>
      </x:c>
      <x:c r="V79" s="251" t="str">
        <x:f>IF(G79&lt;&gt;"Completed","",IF(N79="Positive",1,IF(N79="Neutral",0.5,IF(N79="Caveated",0.25,IF(N79="Absent","",0)))))</x:f>
      </x:c>
    </x:row>
    <x:row r="80" ht="38" customHeight="1">
      <x:c r="A80" s="207" t="str">
        <x:f>IF(B80="","","RUN-"&amp;RIGHT("000"&amp;(ROW()-6),3))</x:f>
      </x:c>
      <x:c r="B80" s="236"/>
      <x:c r="C80" s="137"/>
      <x:c r="D80" s="137"/>
      <x:c r="E80" s="137"/>
      <x:c r="F80" s="137"/>
      <x:c r="G80" s="137"/>
      <x:c r="H80" s="137"/>
      <x:c r="I80" s="137"/>
      <x:c r="J80" s="137"/>
      <x:c r="K80" s="137"/>
      <x:c r="L80" s="137"/>
      <x:c r="M80" s="137"/>
      <x:c r="N80" s="137"/>
      <x:c r="O80" s="137"/>
      <x:c r="P80" s="137"/>
      <x:c r="Q80" s="138"/>
      <x:c r="R80" s="249" t="str">
        <x:f>IF(G80="Completed",IF(H80="Yes",1,0),"")</x:f>
      </x:c>
      <x:c r="S80" s="250" t="str">
        <x:f>IF(G80="Completed",IF(I80="Yes",1,0),"")</x:f>
      </x:c>
      <x:c r="T80" s="250" t="str">
        <x:f>IF(J80&lt;&gt;"Yes","",IF(K80="Yes",1,IF(K80="Partly",0.5,IF(K80="No",0,""))))</x:f>
      </x:c>
      <x:c r="U80" s="250" t="str">
        <x:f>IF(G80="Completed",IF(L80="Yes",1,0),"")</x:f>
      </x:c>
      <x:c r="V80" s="251" t="str">
        <x:f>IF(G80&lt;&gt;"Completed","",IF(N80="Positive",1,IF(N80="Neutral",0.5,IF(N80="Caveated",0.25,IF(N80="Absent","",0)))))</x:f>
      </x:c>
    </x:row>
    <x:row r="81" ht="38" customHeight="1">
      <x:c r="A81" s="207" t="str">
        <x:f>IF(B81="","","RUN-"&amp;RIGHT("000"&amp;(ROW()-6),3))</x:f>
      </x:c>
      <x:c r="B81" s="236"/>
      <x:c r="C81" s="137"/>
      <x:c r="D81" s="137"/>
      <x:c r="E81" s="137"/>
      <x:c r="F81" s="137"/>
      <x:c r="G81" s="137"/>
      <x:c r="H81" s="137"/>
      <x:c r="I81" s="137"/>
      <x:c r="J81" s="137"/>
      <x:c r="K81" s="137"/>
      <x:c r="L81" s="137"/>
      <x:c r="M81" s="137"/>
      <x:c r="N81" s="137"/>
      <x:c r="O81" s="137"/>
      <x:c r="P81" s="137"/>
      <x:c r="Q81" s="138"/>
      <x:c r="R81" s="249" t="str">
        <x:f>IF(G81="Completed",IF(H81="Yes",1,0),"")</x:f>
      </x:c>
      <x:c r="S81" s="250" t="str">
        <x:f>IF(G81="Completed",IF(I81="Yes",1,0),"")</x:f>
      </x:c>
      <x:c r="T81" s="250" t="str">
        <x:f>IF(J81&lt;&gt;"Yes","",IF(K81="Yes",1,IF(K81="Partly",0.5,IF(K81="No",0,""))))</x:f>
      </x:c>
      <x:c r="U81" s="250" t="str">
        <x:f>IF(G81="Completed",IF(L81="Yes",1,0),"")</x:f>
      </x:c>
      <x:c r="V81" s="251" t="str">
        <x:f>IF(G81&lt;&gt;"Completed","",IF(N81="Positive",1,IF(N81="Neutral",0.5,IF(N81="Caveated",0.25,IF(N81="Absent","",0)))))</x:f>
      </x:c>
    </x:row>
    <x:row r="82" ht="38" customHeight="1">
      <x:c r="A82" s="207" t="str">
        <x:f>IF(B82="","","RUN-"&amp;RIGHT("000"&amp;(ROW()-6),3))</x:f>
      </x:c>
      <x:c r="B82" s="236"/>
      <x:c r="C82" s="137"/>
      <x:c r="D82" s="137"/>
      <x:c r="E82" s="137"/>
      <x:c r="F82" s="137"/>
      <x:c r="G82" s="137"/>
      <x:c r="H82" s="137"/>
      <x:c r="I82" s="137"/>
      <x:c r="J82" s="137"/>
      <x:c r="K82" s="137"/>
      <x:c r="L82" s="137"/>
      <x:c r="M82" s="137"/>
      <x:c r="N82" s="137"/>
      <x:c r="O82" s="137"/>
      <x:c r="P82" s="137"/>
      <x:c r="Q82" s="138"/>
      <x:c r="R82" s="249" t="str">
        <x:f>IF(G82="Completed",IF(H82="Yes",1,0),"")</x:f>
      </x:c>
      <x:c r="S82" s="250" t="str">
        <x:f>IF(G82="Completed",IF(I82="Yes",1,0),"")</x:f>
      </x:c>
      <x:c r="T82" s="250" t="str">
        <x:f>IF(J82&lt;&gt;"Yes","",IF(K82="Yes",1,IF(K82="Partly",0.5,IF(K82="No",0,""))))</x:f>
      </x:c>
      <x:c r="U82" s="250" t="str">
        <x:f>IF(G82="Completed",IF(L82="Yes",1,0),"")</x:f>
      </x:c>
      <x:c r="V82" s="251" t="str">
        <x:f>IF(G82&lt;&gt;"Completed","",IF(N82="Positive",1,IF(N82="Neutral",0.5,IF(N82="Caveated",0.25,IF(N82="Absent","",0)))))</x:f>
      </x:c>
    </x:row>
    <x:row r="83" ht="38" customHeight="1">
      <x:c r="A83" s="207" t="str">
        <x:f>IF(B83="","","RUN-"&amp;RIGHT("000"&amp;(ROW()-6),3))</x:f>
      </x:c>
      <x:c r="B83" s="236"/>
      <x:c r="C83" s="137"/>
      <x:c r="D83" s="137"/>
      <x:c r="E83" s="137"/>
      <x:c r="F83" s="137"/>
      <x:c r="G83" s="137"/>
      <x:c r="H83" s="137"/>
      <x:c r="I83" s="137"/>
      <x:c r="J83" s="137"/>
      <x:c r="K83" s="137"/>
      <x:c r="L83" s="137"/>
      <x:c r="M83" s="137"/>
      <x:c r="N83" s="137"/>
      <x:c r="O83" s="137"/>
      <x:c r="P83" s="137"/>
      <x:c r="Q83" s="138"/>
      <x:c r="R83" s="249" t="str">
        <x:f>IF(G83="Completed",IF(H83="Yes",1,0),"")</x:f>
      </x:c>
      <x:c r="S83" s="250" t="str">
        <x:f>IF(G83="Completed",IF(I83="Yes",1,0),"")</x:f>
      </x:c>
      <x:c r="T83" s="250" t="str">
        <x:f>IF(J83&lt;&gt;"Yes","",IF(K83="Yes",1,IF(K83="Partly",0.5,IF(K83="No",0,""))))</x:f>
      </x:c>
      <x:c r="U83" s="250" t="str">
        <x:f>IF(G83="Completed",IF(L83="Yes",1,0),"")</x:f>
      </x:c>
      <x:c r="V83" s="251" t="str">
        <x:f>IF(G83&lt;&gt;"Completed","",IF(N83="Positive",1,IF(N83="Neutral",0.5,IF(N83="Caveated",0.25,IF(N83="Absent","",0)))))</x:f>
      </x:c>
    </x:row>
    <x:row r="84" ht="38" customHeight="1">
      <x:c r="A84" s="207" t="str">
        <x:f>IF(B84="","","RUN-"&amp;RIGHT("000"&amp;(ROW()-6),3))</x:f>
      </x:c>
      <x:c r="B84" s="236"/>
      <x:c r="C84" s="137"/>
      <x:c r="D84" s="137"/>
      <x:c r="E84" s="137"/>
      <x:c r="F84" s="137"/>
      <x:c r="G84" s="137"/>
      <x:c r="H84" s="137"/>
      <x:c r="I84" s="137"/>
      <x:c r="J84" s="137"/>
      <x:c r="K84" s="137"/>
      <x:c r="L84" s="137"/>
      <x:c r="M84" s="137"/>
      <x:c r="N84" s="137"/>
      <x:c r="O84" s="137"/>
      <x:c r="P84" s="137"/>
      <x:c r="Q84" s="138"/>
      <x:c r="R84" s="249" t="str">
        <x:f>IF(G84="Completed",IF(H84="Yes",1,0),"")</x:f>
      </x:c>
      <x:c r="S84" s="250" t="str">
        <x:f>IF(G84="Completed",IF(I84="Yes",1,0),"")</x:f>
      </x:c>
      <x:c r="T84" s="250" t="str">
        <x:f>IF(J84&lt;&gt;"Yes","",IF(K84="Yes",1,IF(K84="Partly",0.5,IF(K84="No",0,""))))</x:f>
      </x:c>
      <x:c r="U84" s="250" t="str">
        <x:f>IF(G84="Completed",IF(L84="Yes",1,0),"")</x:f>
      </x:c>
      <x:c r="V84" s="251" t="str">
        <x:f>IF(G84&lt;&gt;"Completed","",IF(N84="Positive",1,IF(N84="Neutral",0.5,IF(N84="Caveated",0.25,IF(N84="Absent","",0)))))</x:f>
      </x:c>
    </x:row>
    <x:row r="85" ht="38" customHeight="1">
      <x:c r="A85" s="207" t="str">
        <x:f>IF(B85="","","RUN-"&amp;RIGHT("000"&amp;(ROW()-6),3))</x:f>
      </x:c>
      <x:c r="B85" s="236"/>
      <x:c r="C85" s="137"/>
      <x:c r="D85" s="137"/>
      <x:c r="E85" s="137"/>
      <x:c r="F85" s="137"/>
      <x:c r="G85" s="137"/>
      <x:c r="H85" s="137"/>
      <x:c r="I85" s="137"/>
      <x:c r="J85" s="137"/>
      <x:c r="K85" s="137"/>
      <x:c r="L85" s="137"/>
      <x:c r="M85" s="137"/>
      <x:c r="N85" s="137"/>
      <x:c r="O85" s="137"/>
      <x:c r="P85" s="137"/>
      <x:c r="Q85" s="138"/>
      <x:c r="R85" s="249" t="str">
        <x:f>IF(G85="Completed",IF(H85="Yes",1,0),"")</x:f>
      </x:c>
      <x:c r="S85" s="250" t="str">
        <x:f>IF(G85="Completed",IF(I85="Yes",1,0),"")</x:f>
      </x:c>
      <x:c r="T85" s="250" t="str">
        <x:f>IF(J85&lt;&gt;"Yes","",IF(K85="Yes",1,IF(K85="Partly",0.5,IF(K85="No",0,""))))</x:f>
      </x:c>
      <x:c r="U85" s="250" t="str">
        <x:f>IF(G85="Completed",IF(L85="Yes",1,0),"")</x:f>
      </x:c>
      <x:c r="V85" s="251" t="str">
        <x:f>IF(G85&lt;&gt;"Completed","",IF(N85="Positive",1,IF(N85="Neutral",0.5,IF(N85="Caveated",0.25,IF(N85="Absent","",0)))))</x:f>
      </x:c>
    </x:row>
    <x:row r="86" ht="38" customHeight="1">
      <x:c r="A86" s="207" t="str">
        <x:f>IF(B86="","","RUN-"&amp;RIGHT("000"&amp;(ROW()-6),3))</x:f>
      </x:c>
      <x:c r="B86" s="236"/>
      <x:c r="C86" s="137"/>
      <x:c r="D86" s="137"/>
      <x:c r="E86" s="137"/>
      <x:c r="F86" s="137"/>
      <x:c r="G86" s="137"/>
      <x:c r="H86" s="137"/>
      <x:c r="I86" s="137"/>
      <x:c r="J86" s="137"/>
      <x:c r="K86" s="137"/>
      <x:c r="L86" s="137"/>
      <x:c r="M86" s="137"/>
      <x:c r="N86" s="137"/>
      <x:c r="O86" s="137"/>
      <x:c r="P86" s="137"/>
      <x:c r="Q86" s="138"/>
      <x:c r="R86" s="249" t="str">
        <x:f>IF(G86="Completed",IF(H86="Yes",1,0),"")</x:f>
      </x:c>
      <x:c r="S86" s="250" t="str">
        <x:f>IF(G86="Completed",IF(I86="Yes",1,0),"")</x:f>
      </x:c>
      <x:c r="T86" s="250" t="str">
        <x:f>IF(J86&lt;&gt;"Yes","",IF(K86="Yes",1,IF(K86="Partly",0.5,IF(K86="No",0,""))))</x:f>
      </x:c>
      <x:c r="U86" s="250" t="str">
        <x:f>IF(G86="Completed",IF(L86="Yes",1,0),"")</x:f>
      </x:c>
      <x:c r="V86" s="251" t="str">
        <x:f>IF(G86&lt;&gt;"Completed","",IF(N86="Positive",1,IF(N86="Neutral",0.5,IF(N86="Caveated",0.25,IF(N86="Absent","",0)))))</x:f>
      </x:c>
    </x:row>
    <x:row r="87" ht="38" customHeight="1">
      <x:c r="A87" s="207" t="str">
        <x:f>IF(B87="","","RUN-"&amp;RIGHT("000"&amp;(ROW()-6),3))</x:f>
      </x:c>
      <x:c r="B87" s="236"/>
      <x:c r="C87" s="137"/>
      <x:c r="D87" s="137"/>
      <x:c r="E87" s="137"/>
      <x:c r="F87" s="137"/>
      <x:c r="G87" s="137"/>
      <x:c r="H87" s="137"/>
      <x:c r="I87" s="137"/>
      <x:c r="J87" s="137"/>
      <x:c r="K87" s="137"/>
      <x:c r="L87" s="137"/>
      <x:c r="M87" s="137"/>
      <x:c r="N87" s="137"/>
      <x:c r="O87" s="137"/>
      <x:c r="P87" s="137"/>
      <x:c r="Q87" s="138"/>
      <x:c r="R87" s="249" t="str">
        <x:f>IF(G87="Completed",IF(H87="Yes",1,0),"")</x:f>
      </x:c>
      <x:c r="S87" s="250" t="str">
        <x:f>IF(G87="Completed",IF(I87="Yes",1,0),"")</x:f>
      </x:c>
      <x:c r="T87" s="250" t="str">
        <x:f>IF(J87&lt;&gt;"Yes","",IF(K87="Yes",1,IF(K87="Partly",0.5,IF(K87="No",0,""))))</x:f>
      </x:c>
      <x:c r="U87" s="250" t="str">
        <x:f>IF(G87="Completed",IF(L87="Yes",1,0),"")</x:f>
      </x:c>
      <x:c r="V87" s="251" t="str">
        <x:f>IF(G87&lt;&gt;"Completed","",IF(N87="Positive",1,IF(N87="Neutral",0.5,IF(N87="Caveated",0.25,IF(N87="Absent","",0)))))</x:f>
      </x:c>
    </x:row>
    <x:row r="88" ht="38" customHeight="1">
      <x:c r="A88" s="207" t="str">
        <x:f>IF(B88="","","RUN-"&amp;RIGHT("000"&amp;(ROW()-6),3))</x:f>
      </x:c>
      <x:c r="B88" s="236"/>
      <x:c r="C88" s="137"/>
      <x:c r="D88" s="137"/>
      <x:c r="E88" s="137"/>
      <x:c r="F88" s="137"/>
      <x:c r="G88" s="137"/>
      <x:c r="H88" s="137"/>
      <x:c r="I88" s="137"/>
      <x:c r="J88" s="137"/>
      <x:c r="K88" s="137"/>
      <x:c r="L88" s="137"/>
      <x:c r="M88" s="137"/>
      <x:c r="N88" s="137"/>
      <x:c r="O88" s="137"/>
      <x:c r="P88" s="137"/>
      <x:c r="Q88" s="138"/>
      <x:c r="R88" s="249" t="str">
        <x:f>IF(G88="Completed",IF(H88="Yes",1,0),"")</x:f>
      </x:c>
      <x:c r="S88" s="250" t="str">
        <x:f>IF(G88="Completed",IF(I88="Yes",1,0),"")</x:f>
      </x:c>
      <x:c r="T88" s="250" t="str">
        <x:f>IF(J88&lt;&gt;"Yes","",IF(K88="Yes",1,IF(K88="Partly",0.5,IF(K88="No",0,""))))</x:f>
      </x:c>
      <x:c r="U88" s="250" t="str">
        <x:f>IF(G88="Completed",IF(L88="Yes",1,0),"")</x:f>
      </x:c>
      <x:c r="V88" s="251" t="str">
        <x:f>IF(G88&lt;&gt;"Completed","",IF(N88="Positive",1,IF(N88="Neutral",0.5,IF(N88="Caveated",0.25,IF(N88="Absent","",0)))))</x:f>
      </x:c>
    </x:row>
    <x:row r="89" ht="38" customHeight="1">
      <x:c r="A89" s="207" t="str">
        <x:f>IF(B89="","","RUN-"&amp;RIGHT("000"&amp;(ROW()-6),3))</x:f>
      </x:c>
      <x:c r="B89" s="236"/>
      <x:c r="C89" s="137"/>
      <x:c r="D89" s="137"/>
      <x:c r="E89" s="137"/>
      <x:c r="F89" s="137"/>
      <x:c r="G89" s="137"/>
      <x:c r="H89" s="137"/>
      <x:c r="I89" s="137"/>
      <x:c r="J89" s="137"/>
      <x:c r="K89" s="137"/>
      <x:c r="L89" s="137"/>
      <x:c r="M89" s="137"/>
      <x:c r="N89" s="137"/>
      <x:c r="O89" s="137"/>
      <x:c r="P89" s="137"/>
      <x:c r="Q89" s="138"/>
      <x:c r="R89" s="249" t="str">
        <x:f>IF(G89="Completed",IF(H89="Yes",1,0),"")</x:f>
      </x:c>
      <x:c r="S89" s="250" t="str">
        <x:f>IF(G89="Completed",IF(I89="Yes",1,0),"")</x:f>
      </x:c>
      <x:c r="T89" s="250" t="str">
        <x:f>IF(J89&lt;&gt;"Yes","",IF(K89="Yes",1,IF(K89="Partly",0.5,IF(K89="No",0,""))))</x:f>
      </x:c>
      <x:c r="U89" s="250" t="str">
        <x:f>IF(G89="Completed",IF(L89="Yes",1,0),"")</x:f>
      </x:c>
      <x:c r="V89" s="251" t="str">
        <x:f>IF(G89&lt;&gt;"Completed","",IF(N89="Positive",1,IF(N89="Neutral",0.5,IF(N89="Caveated",0.25,IF(N89="Absent","",0)))))</x:f>
      </x:c>
    </x:row>
    <x:row r="90" ht="38" customHeight="1">
      <x:c r="A90" s="207" t="str">
        <x:f>IF(B90="","","RUN-"&amp;RIGHT("000"&amp;(ROW()-6),3))</x:f>
      </x:c>
      <x:c r="B90" s="236"/>
      <x:c r="C90" s="137"/>
      <x:c r="D90" s="137"/>
      <x:c r="E90" s="137"/>
      <x:c r="F90" s="137"/>
      <x:c r="G90" s="137"/>
      <x:c r="H90" s="137"/>
      <x:c r="I90" s="137"/>
      <x:c r="J90" s="137"/>
      <x:c r="K90" s="137"/>
      <x:c r="L90" s="137"/>
      <x:c r="M90" s="137"/>
      <x:c r="N90" s="137"/>
      <x:c r="O90" s="137"/>
      <x:c r="P90" s="137"/>
      <x:c r="Q90" s="138"/>
      <x:c r="R90" s="249" t="str">
        <x:f>IF(G90="Completed",IF(H90="Yes",1,0),"")</x:f>
      </x:c>
      <x:c r="S90" s="250" t="str">
        <x:f>IF(G90="Completed",IF(I90="Yes",1,0),"")</x:f>
      </x:c>
      <x:c r="T90" s="250" t="str">
        <x:f>IF(J90&lt;&gt;"Yes","",IF(K90="Yes",1,IF(K90="Partly",0.5,IF(K90="No",0,""))))</x:f>
      </x:c>
      <x:c r="U90" s="250" t="str">
        <x:f>IF(G90="Completed",IF(L90="Yes",1,0),"")</x:f>
      </x:c>
      <x:c r="V90" s="251" t="str">
        <x:f>IF(G90&lt;&gt;"Completed","",IF(N90="Positive",1,IF(N90="Neutral",0.5,IF(N90="Caveated",0.25,IF(N90="Absent","",0)))))</x:f>
      </x:c>
    </x:row>
    <x:row r="91" ht="38" customHeight="1">
      <x:c r="A91" s="207" t="str">
        <x:f>IF(B91="","","RUN-"&amp;RIGHT("000"&amp;(ROW()-6),3))</x:f>
      </x:c>
      <x:c r="B91" s="236"/>
      <x:c r="C91" s="137"/>
      <x:c r="D91" s="137"/>
      <x:c r="E91" s="137"/>
      <x:c r="F91" s="137"/>
      <x:c r="G91" s="137"/>
      <x:c r="H91" s="137"/>
      <x:c r="I91" s="137"/>
      <x:c r="J91" s="137"/>
      <x:c r="K91" s="137"/>
      <x:c r="L91" s="137"/>
      <x:c r="M91" s="137"/>
      <x:c r="N91" s="137"/>
      <x:c r="O91" s="137"/>
      <x:c r="P91" s="137"/>
      <x:c r="Q91" s="138"/>
      <x:c r="R91" s="249" t="str">
        <x:f>IF(G91="Completed",IF(H91="Yes",1,0),"")</x:f>
      </x:c>
      <x:c r="S91" s="250" t="str">
        <x:f>IF(G91="Completed",IF(I91="Yes",1,0),"")</x:f>
      </x:c>
      <x:c r="T91" s="250" t="str">
        <x:f>IF(J91&lt;&gt;"Yes","",IF(K91="Yes",1,IF(K91="Partly",0.5,IF(K91="No",0,""))))</x:f>
      </x:c>
      <x:c r="U91" s="250" t="str">
        <x:f>IF(G91="Completed",IF(L91="Yes",1,0),"")</x:f>
      </x:c>
      <x:c r="V91" s="251" t="str">
        <x:f>IF(G91&lt;&gt;"Completed","",IF(N91="Positive",1,IF(N91="Neutral",0.5,IF(N91="Caveated",0.25,IF(N91="Absent","",0)))))</x:f>
      </x:c>
    </x:row>
    <x:row r="92" ht="38" customHeight="1">
      <x:c r="A92" s="207" t="str">
        <x:f>IF(B92="","","RUN-"&amp;RIGHT("000"&amp;(ROW()-6),3))</x:f>
      </x:c>
      <x:c r="B92" s="236"/>
      <x:c r="C92" s="137"/>
      <x:c r="D92" s="137"/>
      <x:c r="E92" s="137"/>
      <x:c r="F92" s="137"/>
      <x:c r="G92" s="137"/>
      <x:c r="H92" s="137"/>
      <x:c r="I92" s="137"/>
      <x:c r="J92" s="137"/>
      <x:c r="K92" s="137"/>
      <x:c r="L92" s="137"/>
      <x:c r="M92" s="137"/>
      <x:c r="N92" s="137"/>
      <x:c r="O92" s="137"/>
      <x:c r="P92" s="137"/>
      <x:c r="Q92" s="138"/>
      <x:c r="R92" s="249" t="str">
        <x:f>IF(G92="Completed",IF(H92="Yes",1,0),"")</x:f>
      </x:c>
      <x:c r="S92" s="250" t="str">
        <x:f>IF(G92="Completed",IF(I92="Yes",1,0),"")</x:f>
      </x:c>
      <x:c r="T92" s="250" t="str">
        <x:f>IF(J92&lt;&gt;"Yes","",IF(K92="Yes",1,IF(K92="Partly",0.5,IF(K92="No",0,""))))</x:f>
      </x:c>
      <x:c r="U92" s="250" t="str">
        <x:f>IF(G92="Completed",IF(L92="Yes",1,0),"")</x:f>
      </x:c>
      <x:c r="V92" s="251" t="str">
        <x:f>IF(G92&lt;&gt;"Completed","",IF(N92="Positive",1,IF(N92="Neutral",0.5,IF(N92="Caveated",0.25,IF(N92="Absent","",0)))))</x:f>
      </x:c>
    </x:row>
    <x:row r="93" ht="38" customHeight="1">
      <x:c r="A93" s="207" t="str">
        <x:f>IF(B93="","","RUN-"&amp;RIGHT("000"&amp;(ROW()-6),3))</x:f>
      </x:c>
      <x:c r="B93" s="236"/>
      <x:c r="C93" s="137"/>
      <x:c r="D93" s="137"/>
      <x:c r="E93" s="137"/>
      <x:c r="F93" s="137"/>
      <x:c r="G93" s="137"/>
      <x:c r="H93" s="137"/>
      <x:c r="I93" s="137"/>
      <x:c r="J93" s="137"/>
      <x:c r="K93" s="137"/>
      <x:c r="L93" s="137"/>
      <x:c r="M93" s="137"/>
      <x:c r="N93" s="137"/>
      <x:c r="O93" s="137"/>
      <x:c r="P93" s="137"/>
      <x:c r="Q93" s="138"/>
      <x:c r="R93" s="249" t="str">
        <x:f>IF(G93="Completed",IF(H93="Yes",1,0),"")</x:f>
      </x:c>
      <x:c r="S93" s="250" t="str">
        <x:f>IF(G93="Completed",IF(I93="Yes",1,0),"")</x:f>
      </x:c>
      <x:c r="T93" s="250" t="str">
        <x:f>IF(J93&lt;&gt;"Yes","",IF(K93="Yes",1,IF(K93="Partly",0.5,IF(K93="No",0,""))))</x:f>
      </x:c>
      <x:c r="U93" s="250" t="str">
        <x:f>IF(G93="Completed",IF(L93="Yes",1,0),"")</x:f>
      </x:c>
      <x:c r="V93" s="251" t="str">
        <x:f>IF(G93&lt;&gt;"Completed","",IF(N93="Positive",1,IF(N93="Neutral",0.5,IF(N93="Caveated",0.25,IF(N93="Absent","",0)))))</x:f>
      </x:c>
    </x:row>
    <x:row r="94" ht="38" customHeight="1">
      <x:c r="A94" s="207" t="str">
        <x:f>IF(B94="","","RUN-"&amp;RIGHT("000"&amp;(ROW()-6),3))</x:f>
      </x:c>
      <x:c r="B94" s="236"/>
      <x:c r="C94" s="137"/>
      <x:c r="D94" s="137"/>
      <x:c r="E94" s="137"/>
      <x:c r="F94" s="137"/>
      <x:c r="G94" s="137"/>
      <x:c r="H94" s="137"/>
      <x:c r="I94" s="137"/>
      <x:c r="J94" s="137"/>
      <x:c r="K94" s="137"/>
      <x:c r="L94" s="137"/>
      <x:c r="M94" s="137"/>
      <x:c r="N94" s="137"/>
      <x:c r="O94" s="137"/>
      <x:c r="P94" s="137"/>
      <x:c r="Q94" s="138"/>
      <x:c r="R94" s="249" t="str">
        <x:f>IF(G94="Completed",IF(H94="Yes",1,0),"")</x:f>
      </x:c>
      <x:c r="S94" s="250" t="str">
        <x:f>IF(G94="Completed",IF(I94="Yes",1,0),"")</x:f>
      </x:c>
      <x:c r="T94" s="250" t="str">
        <x:f>IF(J94&lt;&gt;"Yes","",IF(K94="Yes",1,IF(K94="Partly",0.5,IF(K94="No",0,""))))</x:f>
      </x:c>
      <x:c r="U94" s="250" t="str">
        <x:f>IF(G94="Completed",IF(L94="Yes",1,0),"")</x:f>
      </x:c>
      <x:c r="V94" s="251" t="str">
        <x:f>IF(G94&lt;&gt;"Completed","",IF(N94="Positive",1,IF(N94="Neutral",0.5,IF(N94="Caveated",0.25,IF(N94="Absent","",0)))))</x:f>
      </x:c>
    </x:row>
    <x:row r="95" ht="38" customHeight="1">
      <x:c r="A95" s="207" t="str">
        <x:f>IF(B95="","","RUN-"&amp;RIGHT("000"&amp;(ROW()-6),3))</x:f>
      </x:c>
      <x:c r="B95" s="236"/>
      <x:c r="C95" s="137"/>
      <x:c r="D95" s="137"/>
      <x:c r="E95" s="137"/>
      <x:c r="F95" s="137"/>
      <x:c r="G95" s="137"/>
      <x:c r="H95" s="137"/>
      <x:c r="I95" s="137"/>
      <x:c r="J95" s="137"/>
      <x:c r="K95" s="137"/>
      <x:c r="L95" s="137"/>
      <x:c r="M95" s="137"/>
      <x:c r="N95" s="137"/>
      <x:c r="O95" s="137"/>
      <x:c r="P95" s="137"/>
      <x:c r="Q95" s="138"/>
      <x:c r="R95" s="249" t="str">
        <x:f>IF(G95="Completed",IF(H95="Yes",1,0),"")</x:f>
      </x:c>
      <x:c r="S95" s="250" t="str">
        <x:f>IF(G95="Completed",IF(I95="Yes",1,0),"")</x:f>
      </x:c>
      <x:c r="T95" s="250" t="str">
        <x:f>IF(J95&lt;&gt;"Yes","",IF(K95="Yes",1,IF(K95="Partly",0.5,IF(K95="No",0,""))))</x:f>
      </x:c>
      <x:c r="U95" s="250" t="str">
        <x:f>IF(G95="Completed",IF(L95="Yes",1,0),"")</x:f>
      </x:c>
      <x:c r="V95" s="251" t="str">
        <x:f>IF(G95&lt;&gt;"Completed","",IF(N95="Positive",1,IF(N95="Neutral",0.5,IF(N95="Caveated",0.25,IF(N95="Absent","",0)))))</x:f>
      </x:c>
    </x:row>
    <x:row r="96" ht="38" customHeight="1">
      <x:c r="A96" s="207" t="str">
        <x:f>IF(B96="","","RUN-"&amp;RIGHT("000"&amp;(ROW()-6),3))</x:f>
      </x:c>
      <x:c r="B96" s="236"/>
      <x:c r="C96" s="137"/>
      <x:c r="D96" s="137"/>
      <x:c r="E96" s="137"/>
      <x:c r="F96" s="137"/>
      <x:c r="G96" s="137"/>
      <x:c r="H96" s="137"/>
      <x:c r="I96" s="137"/>
      <x:c r="J96" s="137"/>
      <x:c r="K96" s="137"/>
      <x:c r="L96" s="137"/>
      <x:c r="M96" s="137"/>
      <x:c r="N96" s="137"/>
      <x:c r="O96" s="137"/>
      <x:c r="P96" s="137"/>
      <x:c r="Q96" s="138"/>
      <x:c r="R96" s="249" t="str">
        <x:f>IF(G96="Completed",IF(H96="Yes",1,0),"")</x:f>
      </x:c>
      <x:c r="S96" s="250" t="str">
        <x:f>IF(G96="Completed",IF(I96="Yes",1,0),"")</x:f>
      </x:c>
      <x:c r="T96" s="250" t="str">
        <x:f>IF(J96&lt;&gt;"Yes","",IF(K96="Yes",1,IF(K96="Partly",0.5,IF(K96="No",0,""))))</x:f>
      </x:c>
      <x:c r="U96" s="250" t="str">
        <x:f>IF(G96="Completed",IF(L96="Yes",1,0),"")</x:f>
      </x:c>
      <x:c r="V96" s="251" t="str">
        <x:f>IF(G96&lt;&gt;"Completed","",IF(N96="Positive",1,IF(N96="Neutral",0.5,IF(N96="Caveated",0.25,IF(N96="Absent","",0)))))</x:f>
      </x:c>
    </x:row>
    <x:row r="97" ht="38" customHeight="1">
      <x:c r="A97" s="207" t="str">
        <x:f>IF(B97="","","RUN-"&amp;RIGHT("000"&amp;(ROW()-6),3))</x:f>
      </x:c>
      <x:c r="B97" s="236"/>
      <x:c r="C97" s="137"/>
      <x:c r="D97" s="137"/>
      <x:c r="E97" s="137"/>
      <x:c r="F97" s="137"/>
      <x:c r="G97" s="137"/>
      <x:c r="H97" s="137"/>
      <x:c r="I97" s="137"/>
      <x:c r="J97" s="137"/>
      <x:c r="K97" s="137"/>
      <x:c r="L97" s="137"/>
      <x:c r="M97" s="137"/>
      <x:c r="N97" s="137"/>
      <x:c r="O97" s="137"/>
      <x:c r="P97" s="137"/>
      <x:c r="Q97" s="138"/>
      <x:c r="R97" s="249" t="str">
        <x:f>IF(G97="Completed",IF(H97="Yes",1,0),"")</x:f>
      </x:c>
      <x:c r="S97" s="250" t="str">
        <x:f>IF(G97="Completed",IF(I97="Yes",1,0),"")</x:f>
      </x:c>
      <x:c r="T97" s="250" t="str">
        <x:f>IF(J97&lt;&gt;"Yes","",IF(K97="Yes",1,IF(K97="Partly",0.5,IF(K97="No",0,""))))</x:f>
      </x:c>
      <x:c r="U97" s="250" t="str">
        <x:f>IF(G97="Completed",IF(L97="Yes",1,0),"")</x:f>
      </x:c>
      <x:c r="V97" s="251" t="str">
        <x:f>IF(G97&lt;&gt;"Completed","",IF(N97="Positive",1,IF(N97="Neutral",0.5,IF(N97="Caveated",0.25,IF(N97="Absent","",0)))))</x:f>
      </x:c>
    </x:row>
    <x:row r="98" ht="38" customHeight="1">
      <x:c r="A98" s="207" t="str">
        <x:f>IF(B98="","","RUN-"&amp;RIGHT("000"&amp;(ROW()-6),3))</x:f>
      </x:c>
      <x:c r="B98" s="236"/>
      <x:c r="C98" s="137"/>
      <x:c r="D98" s="137"/>
      <x:c r="E98" s="137"/>
      <x:c r="F98" s="137"/>
      <x:c r="G98" s="137"/>
      <x:c r="H98" s="137"/>
      <x:c r="I98" s="137"/>
      <x:c r="J98" s="137"/>
      <x:c r="K98" s="137"/>
      <x:c r="L98" s="137"/>
      <x:c r="M98" s="137"/>
      <x:c r="N98" s="137"/>
      <x:c r="O98" s="137"/>
      <x:c r="P98" s="137"/>
      <x:c r="Q98" s="138"/>
      <x:c r="R98" s="249" t="str">
        <x:f>IF(G98="Completed",IF(H98="Yes",1,0),"")</x:f>
      </x:c>
      <x:c r="S98" s="250" t="str">
        <x:f>IF(G98="Completed",IF(I98="Yes",1,0),"")</x:f>
      </x:c>
      <x:c r="T98" s="250" t="str">
        <x:f>IF(J98&lt;&gt;"Yes","",IF(K98="Yes",1,IF(K98="Partly",0.5,IF(K98="No",0,""))))</x:f>
      </x:c>
      <x:c r="U98" s="250" t="str">
        <x:f>IF(G98="Completed",IF(L98="Yes",1,0),"")</x:f>
      </x:c>
      <x:c r="V98" s="251" t="str">
        <x:f>IF(G98&lt;&gt;"Completed","",IF(N98="Positive",1,IF(N98="Neutral",0.5,IF(N98="Caveated",0.25,IF(N98="Absent","",0)))))</x:f>
      </x:c>
    </x:row>
    <x:row r="99" ht="38" customHeight="1">
      <x:c r="A99" s="207" t="str">
        <x:f>IF(B99="","","RUN-"&amp;RIGHT("000"&amp;(ROW()-6),3))</x:f>
      </x:c>
      <x:c r="B99" s="236"/>
      <x:c r="C99" s="137"/>
      <x:c r="D99" s="137"/>
      <x:c r="E99" s="137"/>
      <x:c r="F99" s="137"/>
      <x:c r="G99" s="137"/>
      <x:c r="H99" s="137"/>
      <x:c r="I99" s="137"/>
      <x:c r="J99" s="137"/>
      <x:c r="K99" s="137"/>
      <x:c r="L99" s="137"/>
      <x:c r="M99" s="137"/>
      <x:c r="N99" s="137"/>
      <x:c r="O99" s="137"/>
      <x:c r="P99" s="137"/>
      <x:c r="Q99" s="138"/>
      <x:c r="R99" s="249" t="str">
        <x:f>IF(G99="Completed",IF(H99="Yes",1,0),"")</x:f>
      </x:c>
      <x:c r="S99" s="250" t="str">
        <x:f>IF(G99="Completed",IF(I99="Yes",1,0),"")</x:f>
      </x:c>
      <x:c r="T99" s="250" t="str">
        <x:f>IF(J99&lt;&gt;"Yes","",IF(K99="Yes",1,IF(K99="Partly",0.5,IF(K99="No",0,""))))</x:f>
      </x:c>
      <x:c r="U99" s="250" t="str">
        <x:f>IF(G99="Completed",IF(L99="Yes",1,0),"")</x:f>
      </x:c>
      <x:c r="V99" s="251" t="str">
        <x:f>IF(G99&lt;&gt;"Completed","",IF(N99="Positive",1,IF(N99="Neutral",0.5,IF(N99="Caveated",0.25,IF(N99="Absent","",0)))))</x:f>
      </x:c>
    </x:row>
    <x:row r="100" ht="38" customHeight="1">
      <x:c r="A100" s="207" t="str">
        <x:f>IF(B100="","","RUN-"&amp;RIGHT("000"&amp;(ROW()-6),3))</x:f>
      </x:c>
      <x:c r="B100" s="236"/>
      <x:c r="C100" s="137"/>
      <x:c r="D100" s="137"/>
      <x:c r="E100" s="137"/>
      <x:c r="F100" s="137"/>
      <x:c r="G100" s="137"/>
      <x:c r="H100" s="137"/>
      <x:c r="I100" s="137"/>
      <x:c r="J100" s="137"/>
      <x:c r="K100" s="137"/>
      <x:c r="L100" s="137"/>
      <x:c r="M100" s="137"/>
      <x:c r="N100" s="137"/>
      <x:c r="O100" s="137"/>
      <x:c r="P100" s="137"/>
      <x:c r="Q100" s="138"/>
      <x:c r="R100" s="249" t="str">
        <x:f>IF(G100="Completed",IF(H100="Yes",1,0),"")</x:f>
      </x:c>
      <x:c r="S100" s="250" t="str">
        <x:f>IF(G100="Completed",IF(I100="Yes",1,0),"")</x:f>
      </x:c>
      <x:c r="T100" s="250" t="str">
        <x:f>IF(J100&lt;&gt;"Yes","",IF(K100="Yes",1,IF(K100="Partly",0.5,IF(K100="No",0,""))))</x:f>
      </x:c>
      <x:c r="U100" s="250" t="str">
        <x:f>IF(G100="Completed",IF(L100="Yes",1,0),"")</x:f>
      </x:c>
      <x:c r="V100" s="251" t="str">
        <x:f>IF(G100&lt;&gt;"Completed","",IF(N100="Positive",1,IF(N100="Neutral",0.5,IF(N100="Caveated",0.25,IF(N100="Absent","",0)))))</x:f>
      </x:c>
    </x:row>
    <x:row r="101" ht="38" customHeight="1">
      <x:c r="A101" s="207" t="str">
        <x:f>IF(B101="","","RUN-"&amp;RIGHT("000"&amp;(ROW()-6),3))</x:f>
      </x:c>
      <x:c r="B101" s="236"/>
      <x:c r="C101" s="137"/>
      <x:c r="D101" s="137"/>
      <x:c r="E101" s="137"/>
      <x:c r="F101" s="137"/>
      <x:c r="G101" s="137"/>
      <x:c r="H101" s="137"/>
      <x:c r="I101" s="137"/>
      <x:c r="J101" s="137"/>
      <x:c r="K101" s="137"/>
      <x:c r="L101" s="137"/>
      <x:c r="M101" s="137"/>
      <x:c r="N101" s="137"/>
      <x:c r="O101" s="137"/>
      <x:c r="P101" s="137"/>
      <x:c r="Q101" s="138"/>
      <x:c r="R101" s="249" t="str">
        <x:f>IF(G101="Completed",IF(H101="Yes",1,0),"")</x:f>
      </x:c>
      <x:c r="S101" s="250" t="str">
        <x:f>IF(G101="Completed",IF(I101="Yes",1,0),"")</x:f>
      </x:c>
      <x:c r="T101" s="250" t="str">
        <x:f>IF(J101&lt;&gt;"Yes","",IF(K101="Yes",1,IF(K101="Partly",0.5,IF(K101="No",0,""))))</x:f>
      </x:c>
      <x:c r="U101" s="250" t="str">
        <x:f>IF(G101="Completed",IF(L101="Yes",1,0),"")</x:f>
      </x:c>
      <x:c r="V101" s="251" t="str">
        <x:f>IF(G101&lt;&gt;"Completed","",IF(N101="Positive",1,IF(N101="Neutral",0.5,IF(N101="Caveated",0.25,IF(N101="Absent","",0)))))</x:f>
      </x:c>
    </x:row>
    <x:row r="102" ht="38" customHeight="1">
      <x:c r="A102" s="207" t="str">
        <x:f>IF(B102="","","RUN-"&amp;RIGHT("000"&amp;(ROW()-6),3))</x:f>
      </x:c>
      <x:c r="B102" s="236"/>
      <x:c r="C102" s="137"/>
      <x:c r="D102" s="137"/>
      <x:c r="E102" s="137"/>
      <x:c r="F102" s="137"/>
      <x:c r="G102" s="137"/>
      <x:c r="H102" s="137"/>
      <x:c r="I102" s="137"/>
      <x:c r="J102" s="137"/>
      <x:c r="K102" s="137"/>
      <x:c r="L102" s="137"/>
      <x:c r="M102" s="137"/>
      <x:c r="N102" s="137"/>
      <x:c r="O102" s="137"/>
      <x:c r="P102" s="137"/>
      <x:c r="Q102" s="138"/>
      <x:c r="R102" s="249" t="str">
        <x:f>IF(G102="Completed",IF(H102="Yes",1,0),"")</x:f>
      </x:c>
      <x:c r="S102" s="250" t="str">
        <x:f>IF(G102="Completed",IF(I102="Yes",1,0),"")</x:f>
      </x:c>
      <x:c r="T102" s="250" t="str">
        <x:f>IF(J102&lt;&gt;"Yes","",IF(K102="Yes",1,IF(K102="Partly",0.5,IF(K102="No",0,""))))</x:f>
      </x:c>
      <x:c r="U102" s="250" t="str">
        <x:f>IF(G102="Completed",IF(L102="Yes",1,0),"")</x:f>
      </x:c>
      <x:c r="V102" s="251" t="str">
        <x:f>IF(G102&lt;&gt;"Completed","",IF(N102="Positive",1,IF(N102="Neutral",0.5,IF(N102="Caveated",0.25,IF(N102="Absent","",0)))))</x:f>
      </x:c>
    </x:row>
    <x:row r="103" ht="38" customHeight="1">
      <x:c r="A103" s="207" t="str">
        <x:f>IF(B103="","","RUN-"&amp;RIGHT("000"&amp;(ROW()-6),3))</x:f>
      </x:c>
      <x:c r="B103" s="236"/>
      <x:c r="C103" s="137"/>
      <x:c r="D103" s="137"/>
      <x:c r="E103" s="137"/>
      <x:c r="F103" s="137"/>
      <x:c r="G103" s="137"/>
      <x:c r="H103" s="137"/>
      <x:c r="I103" s="137"/>
      <x:c r="J103" s="137"/>
      <x:c r="K103" s="137"/>
      <x:c r="L103" s="137"/>
      <x:c r="M103" s="137"/>
      <x:c r="N103" s="137"/>
      <x:c r="O103" s="137"/>
      <x:c r="P103" s="137"/>
      <x:c r="Q103" s="138"/>
      <x:c r="R103" s="249" t="str">
        <x:f>IF(G103="Completed",IF(H103="Yes",1,0),"")</x:f>
      </x:c>
      <x:c r="S103" s="250" t="str">
        <x:f>IF(G103="Completed",IF(I103="Yes",1,0),"")</x:f>
      </x:c>
      <x:c r="T103" s="250" t="str">
        <x:f>IF(J103&lt;&gt;"Yes","",IF(K103="Yes",1,IF(K103="Partly",0.5,IF(K103="No",0,""))))</x:f>
      </x:c>
      <x:c r="U103" s="250" t="str">
        <x:f>IF(G103="Completed",IF(L103="Yes",1,0),"")</x:f>
      </x:c>
      <x:c r="V103" s="251" t="str">
        <x:f>IF(G103&lt;&gt;"Completed","",IF(N103="Positive",1,IF(N103="Neutral",0.5,IF(N103="Caveated",0.25,IF(N103="Absent","",0)))))</x:f>
      </x:c>
    </x:row>
    <x:row r="104" ht="38" customHeight="1">
      <x:c r="A104" s="207" t="str">
        <x:f>IF(B104="","","RUN-"&amp;RIGHT("000"&amp;(ROW()-6),3))</x:f>
      </x:c>
      <x:c r="B104" s="236"/>
      <x:c r="C104" s="137"/>
      <x:c r="D104" s="137"/>
      <x:c r="E104" s="137"/>
      <x:c r="F104" s="137"/>
      <x:c r="G104" s="137"/>
      <x:c r="H104" s="137"/>
      <x:c r="I104" s="137"/>
      <x:c r="J104" s="137"/>
      <x:c r="K104" s="137"/>
      <x:c r="L104" s="137"/>
      <x:c r="M104" s="137"/>
      <x:c r="N104" s="137"/>
      <x:c r="O104" s="137"/>
      <x:c r="P104" s="137"/>
      <x:c r="Q104" s="138"/>
      <x:c r="R104" s="249" t="str">
        <x:f>IF(G104="Completed",IF(H104="Yes",1,0),"")</x:f>
      </x:c>
      <x:c r="S104" s="250" t="str">
        <x:f>IF(G104="Completed",IF(I104="Yes",1,0),"")</x:f>
      </x:c>
      <x:c r="T104" s="250" t="str">
        <x:f>IF(J104&lt;&gt;"Yes","",IF(K104="Yes",1,IF(K104="Partly",0.5,IF(K104="No",0,""))))</x:f>
      </x:c>
      <x:c r="U104" s="250" t="str">
        <x:f>IF(G104="Completed",IF(L104="Yes",1,0),"")</x:f>
      </x:c>
      <x:c r="V104" s="251" t="str">
        <x:f>IF(G104&lt;&gt;"Completed","",IF(N104="Positive",1,IF(N104="Neutral",0.5,IF(N104="Caveated",0.25,IF(N104="Absent","",0)))))</x:f>
      </x:c>
    </x:row>
    <x:row r="105" ht="38" customHeight="1">
      <x:c r="A105" s="207" t="str">
        <x:f>IF(B105="","","RUN-"&amp;RIGHT("000"&amp;(ROW()-6),3))</x:f>
      </x:c>
      <x:c r="B105" s="236"/>
      <x:c r="C105" s="137"/>
      <x:c r="D105" s="137"/>
      <x:c r="E105" s="137"/>
      <x:c r="F105" s="137"/>
      <x:c r="G105" s="137"/>
      <x:c r="H105" s="137"/>
      <x:c r="I105" s="137"/>
      <x:c r="J105" s="137"/>
      <x:c r="K105" s="137"/>
      <x:c r="L105" s="137"/>
      <x:c r="M105" s="137"/>
      <x:c r="N105" s="137"/>
      <x:c r="O105" s="137"/>
      <x:c r="P105" s="137"/>
      <x:c r="Q105" s="138"/>
      <x:c r="R105" s="249" t="str">
        <x:f>IF(G105="Completed",IF(H105="Yes",1,0),"")</x:f>
      </x:c>
      <x:c r="S105" s="250" t="str">
        <x:f>IF(G105="Completed",IF(I105="Yes",1,0),"")</x:f>
      </x:c>
      <x:c r="T105" s="250" t="str">
        <x:f>IF(J105&lt;&gt;"Yes","",IF(K105="Yes",1,IF(K105="Partly",0.5,IF(K105="No",0,""))))</x:f>
      </x:c>
      <x:c r="U105" s="250" t="str">
        <x:f>IF(G105="Completed",IF(L105="Yes",1,0),"")</x:f>
      </x:c>
      <x:c r="V105" s="251" t="str">
        <x:f>IF(G105&lt;&gt;"Completed","",IF(N105="Positive",1,IF(N105="Neutral",0.5,IF(N105="Caveated",0.25,IF(N105="Absent","",0)))))</x:f>
      </x:c>
    </x:row>
    <x:row r="106" ht="38" customHeight="1">
      <x:c r="A106" s="207" t="str">
        <x:f>IF(B106="","","RUN-"&amp;RIGHT("000"&amp;(ROW()-6),3))</x:f>
      </x:c>
      <x:c r="B106" s="236"/>
      <x:c r="C106" s="137"/>
      <x:c r="D106" s="137"/>
      <x:c r="E106" s="137"/>
      <x:c r="F106" s="137"/>
      <x:c r="G106" s="137"/>
      <x:c r="H106" s="137"/>
      <x:c r="I106" s="137"/>
      <x:c r="J106" s="137"/>
      <x:c r="K106" s="137"/>
      <x:c r="L106" s="137"/>
      <x:c r="M106" s="137"/>
      <x:c r="N106" s="137"/>
      <x:c r="O106" s="137"/>
      <x:c r="P106" s="137"/>
      <x:c r="Q106" s="138"/>
      <x:c r="R106" s="249" t="str">
        <x:f>IF(G106="Completed",IF(H106="Yes",1,0),"")</x:f>
      </x:c>
      <x:c r="S106" s="250" t="str">
        <x:f>IF(G106="Completed",IF(I106="Yes",1,0),"")</x:f>
      </x:c>
      <x:c r="T106" s="250" t="str">
        <x:f>IF(J106&lt;&gt;"Yes","",IF(K106="Yes",1,IF(K106="Partly",0.5,IF(K106="No",0,""))))</x:f>
      </x:c>
      <x:c r="U106" s="250" t="str">
        <x:f>IF(G106="Completed",IF(L106="Yes",1,0),"")</x:f>
      </x:c>
      <x:c r="V106" s="251" t="str">
        <x:f>IF(G106&lt;&gt;"Completed","",IF(N106="Positive",1,IF(N106="Neutral",0.5,IF(N106="Caveated",0.25,IF(N106="Absent","",0)))))</x:f>
      </x:c>
    </x:row>
    <x:row r="107" ht="38" customHeight="1">
      <x:c r="A107" s="207" t="str">
        <x:f>IF(B107="","","RUN-"&amp;RIGHT("000"&amp;(ROW()-6),3))</x:f>
      </x:c>
      <x:c r="B107" s="236"/>
      <x:c r="C107" s="137"/>
      <x:c r="D107" s="137"/>
      <x:c r="E107" s="137"/>
      <x:c r="F107" s="137"/>
      <x:c r="G107" s="137"/>
      <x:c r="H107" s="137"/>
      <x:c r="I107" s="137"/>
      <x:c r="J107" s="137"/>
      <x:c r="K107" s="137"/>
      <x:c r="L107" s="137"/>
      <x:c r="M107" s="137"/>
      <x:c r="N107" s="137"/>
      <x:c r="O107" s="137"/>
      <x:c r="P107" s="137"/>
      <x:c r="Q107" s="138"/>
      <x:c r="R107" s="249" t="str">
        <x:f>IF(G107="Completed",IF(H107="Yes",1,0),"")</x:f>
      </x:c>
      <x:c r="S107" s="250" t="str">
        <x:f>IF(G107="Completed",IF(I107="Yes",1,0),"")</x:f>
      </x:c>
      <x:c r="T107" s="250" t="str">
        <x:f>IF(J107&lt;&gt;"Yes","",IF(K107="Yes",1,IF(K107="Partly",0.5,IF(K107="No",0,""))))</x:f>
      </x:c>
      <x:c r="U107" s="250" t="str">
        <x:f>IF(G107="Completed",IF(L107="Yes",1,0),"")</x:f>
      </x:c>
      <x:c r="V107" s="251" t="str">
        <x:f>IF(G107&lt;&gt;"Completed","",IF(N107="Positive",1,IF(N107="Neutral",0.5,IF(N107="Caveated",0.25,IF(N107="Absent","",0)))))</x:f>
      </x:c>
    </x:row>
    <x:row r="108" ht="38" customHeight="1">
      <x:c r="A108" s="207" t="str">
        <x:f>IF(B108="","","RUN-"&amp;RIGHT("000"&amp;(ROW()-6),3))</x:f>
      </x:c>
      <x:c r="B108" s="236"/>
      <x:c r="C108" s="137"/>
      <x:c r="D108" s="137"/>
      <x:c r="E108" s="137"/>
      <x:c r="F108" s="137"/>
      <x:c r="G108" s="137"/>
      <x:c r="H108" s="137"/>
      <x:c r="I108" s="137"/>
      <x:c r="J108" s="137"/>
      <x:c r="K108" s="137"/>
      <x:c r="L108" s="137"/>
      <x:c r="M108" s="137"/>
      <x:c r="N108" s="137"/>
      <x:c r="O108" s="137"/>
      <x:c r="P108" s="137"/>
      <x:c r="Q108" s="138"/>
      <x:c r="R108" s="249" t="str">
        <x:f>IF(G108="Completed",IF(H108="Yes",1,0),"")</x:f>
      </x:c>
      <x:c r="S108" s="250" t="str">
        <x:f>IF(G108="Completed",IF(I108="Yes",1,0),"")</x:f>
      </x:c>
      <x:c r="T108" s="250" t="str">
        <x:f>IF(J108&lt;&gt;"Yes","",IF(K108="Yes",1,IF(K108="Partly",0.5,IF(K108="No",0,""))))</x:f>
      </x:c>
      <x:c r="U108" s="250" t="str">
        <x:f>IF(G108="Completed",IF(L108="Yes",1,0),"")</x:f>
      </x:c>
      <x:c r="V108" s="251" t="str">
        <x:f>IF(G108&lt;&gt;"Completed","",IF(N108="Positive",1,IF(N108="Neutral",0.5,IF(N108="Caveated",0.25,IF(N108="Absent","",0)))))</x:f>
      </x:c>
    </x:row>
    <x:row r="109" ht="38" customHeight="1">
      <x:c r="A109" s="207" t="str">
        <x:f>IF(B109="","","RUN-"&amp;RIGHT("000"&amp;(ROW()-6),3))</x:f>
      </x:c>
      <x:c r="B109" s="236"/>
      <x:c r="C109" s="137"/>
      <x:c r="D109" s="137"/>
      <x:c r="E109" s="137"/>
      <x:c r="F109" s="137"/>
      <x:c r="G109" s="137"/>
      <x:c r="H109" s="137"/>
      <x:c r="I109" s="137"/>
      <x:c r="J109" s="137"/>
      <x:c r="K109" s="137"/>
      <x:c r="L109" s="137"/>
      <x:c r="M109" s="137"/>
      <x:c r="N109" s="137"/>
      <x:c r="O109" s="137"/>
      <x:c r="P109" s="137"/>
      <x:c r="Q109" s="138"/>
      <x:c r="R109" s="249" t="str">
        <x:f>IF(G109="Completed",IF(H109="Yes",1,0),"")</x:f>
      </x:c>
      <x:c r="S109" s="250" t="str">
        <x:f>IF(G109="Completed",IF(I109="Yes",1,0),"")</x:f>
      </x:c>
      <x:c r="T109" s="250" t="str">
        <x:f>IF(J109&lt;&gt;"Yes","",IF(K109="Yes",1,IF(K109="Partly",0.5,IF(K109="No",0,""))))</x:f>
      </x:c>
      <x:c r="U109" s="250" t="str">
        <x:f>IF(G109="Completed",IF(L109="Yes",1,0),"")</x:f>
      </x:c>
      <x:c r="V109" s="251" t="str">
        <x:f>IF(G109&lt;&gt;"Completed","",IF(N109="Positive",1,IF(N109="Neutral",0.5,IF(N109="Caveated",0.25,IF(N109="Absent","",0)))))</x:f>
      </x:c>
    </x:row>
    <x:row r="110" ht="38" customHeight="1">
      <x:c r="A110" s="207" t="str">
        <x:f>IF(B110="","","RUN-"&amp;RIGHT("000"&amp;(ROW()-6),3))</x:f>
      </x:c>
      <x:c r="B110" s="236"/>
      <x:c r="C110" s="137"/>
      <x:c r="D110" s="137"/>
      <x:c r="E110" s="137"/>
      <x:c r="F110" s="137"/>
      <x:c r="G110" s="137"/>
      <x:c r="H110" s="137"/>
      <x:c r="I110" s="137"/>
      <x:c r="J110" s="137"/>
      <x:c r="K110" s="137"/>
      <x:c r="L110" s="137"/>
      <x:c r="M110" s="137"/>
      <x:c r="N110" s="137"/>
      <x:c r="O110" s="137"/>
      <x:c r="P110" s="137"/>
      <x:c r="Q110" s="138"/>
      <x:c r="R110" s="249" t="str">
        <x:f>IF(G110="Completed",IF(H110="Yes",1,0),"")</x:f>
      </x:c>
      <x:c r="S110" s="250" t="str">
        <x:f>IF(G110="Completed",IF(I110="Yes",1,0),"")</x:f>
      </x:c>
      <x:c r="T110" s="250" t="str">
        <x:f>IF(J110&lt;&gt;"Yes","",IF(K110="Yes",1,IF(K110="Partly",0.5,IF(K110="No",0,""))))</x:f>
      </x:c>
      <x:c r="U110" s="250" t="str">
        <x:f>IF(G110="Completed",IF(L110="Yes",1,0),"")</x:f>
      </x:c>
      <x:c r="V110" s="251" t="str">
        <x:f>IF(G110&lt;&gt;"Completed","",IF(N110="Positive",1,IF(N110="Neutral",0.5,IF(N110="Caveated",0.25,IF(N110="Absent","",0)))))</x:f>
      </x:c>
    </x:row>
    <x:row r="111" ht="38" customHeight="1">
      <x:c r="A111" s="207" t="str">
        <x:f>IF(B111="","","RUN-"&amp;RIGHT("000"&amp;(ROW()-6),3))</x:f>
      </x:c>
      <x:c r="B111" s="236"/>
      <x:c r="C111" s="137"/>
      <x:c r="D111" s="137"/>
      <x:c r="E111" s="137"/>
      <x:c r="F111" s="137"/>
      <x:c r="G111" s="137"/>
      <x:c r="H111" s="137"/>
      <x:c r="I111" s="137"/>
      <x:c r="J111" s="137"/>
      <x:c r="K111" s="137"/>
      <x:c r="L111" s="137"/>
      <x:c r="M111" s="137"/>
      <x:c r="N111" s="137"/>
      <x:c r="O111" s="137"/>
      <x:c r="P111" s="137"/>
      <x:c r="Q111" s="138"/>
      <x:c r="R111" s="249" t="str">
        <x:f>IF(G111="Completed",IF(H111="Yes",1,0),"")</x:f>
      </x:c>
      <x:c r="S111" s="250" t="str">
        <x:f>IF(G111="Completed",IF(I111="Yes",1,0),"")</x:f>
      </x:c>
      <x:c r="T111" s="250" t="str">
        <x:f>IF(J111&lt;&gt;"Yes","",IF(K111="Yes",1,IF(K111="Partly",0.5,IF(K111="No",0,""))))</x:f>
      </x:c>
      <x:c r="U111" s="250" t="str">
        <x:f>IF(G111="Completed",IF(L111="Yes",1,0),"")</x:f>
      </x:c>
      <x:c r="V111" s="251" t="str">
        <x:f>IF(G111&lt;&gt;"Completed","",IF(N111="Positive",1,IF(N111="Neutral",0.5,IF(N111="Caveated",0.25,IF(N111="Absent","",0)))))</x:f>
      </x:c>
    </x:row>
    <x:row r="112" ht="38" customHeight="1">
      <x:c r="A112" s="207" t="str">
        <x:f>IF(B112="","","RUN-"&amp;RIGHT("000"&amp;(ROW()-6),3))</x:f>
      </x:c>
      <x:c r="B112" s="236"/>
      <x:c r="C112" s="137"/>
      <x:c r="D112" s="137"/>
      <x:c r="E112" s="137"/>
      <x:c r="F112" s="137"/>
      <x:c r="G112" s="137"/>
      <x:c r="H112" s="137"/>
      <x:c r="I112" s="137"/>
      <x:c r="J112" s="137"/>
      <x:c r="K112" s="137"/>
      <x:c r="L112" s="137"/>
      <x:c r="M112" s="137"/>
      <x:c r="N112" s="137"/>
      <x:c r="O112" s="137"/>
      <x:c r="P112" s="137"/>
      <x:c r="Q112" s="138"/>
      <x:c r="R112" s="249" t="str">
        <x:f>IF(G112="Completed",IF(H112="Yes",1,0),"")</x:f>
      </x:c>
      <x:c r="S112" s="250" t="str">
        <x:f>IF(G112="Completed",IF(I112="Yes",1,0),"")</x:f>
      </x:c>
      <x:c r="T112" s="250" t="str">
        <x:f>IF(J112&lt;&gt;"Yes","",IF(K112="Yes",1,IF(K112="Partly",0.5,IF(K112="No",0,""))))</x:f>
      </x:c>
      <x:c r="U112" s="250" t="str">
        <x:f>IF(G112="Completed",IF(L112="Yes",1,0),"")</x:f>
      </x:c>
      <x:c r="V112" s="251" t="str">
        <x:f>IF(G112&lt;&gt;"Completed","",IF(N112="Positive",1,IF(N112="Neutral",0.5,IF(N112="Caveated",0.25,IF(N112="Absent","",0)))))</x:f>
      </x:c>
    </x:row>
    <x:row r="113" ht="38" customHeight="1">
      <x:c r="A113" s="207" t="str">
        <x:f>IF(B113="","","RUN-"&amp;RIGHT("000"&amp;(ROW()-6),3))</x:f>
      </x:c>
      <x:c r="B113" s="236"/>
      <x:c r="C113" s="137"/>
      <x:c r="D113" s="137"/>
      <x:c r="E113" s="137"/>
      <x:c r="F113" s="137"/>
      <x:c r="G113" s="137"/>
      <x:c r="H113" s="137"/>
      <x:c r="I113" s="137"/>
      <x:c r="J113" s="137"/>
      <x:c r="K113" s="137"/>
      <x:c r="L113" s="137"/>
      <x:c r="M113" s="137"/>
      <x:c r="N113" s="137"/>
      <x:c r="O113" s="137"/>
      <x:c r="P113" s="137"/>
      <x:c r="Q113" s="138"/>
      <x:c r="R113" s="249" t="str">
        <x:f>IF(G113="Completed",IF(H113="Yes",1,0),"")</x:f>
      </x:c>
      <x:c r="S113" s="250" t="str">
        <x:f>IF(G113="Completed",IF(I113="Yes",1,0),"")</x:f>
      </x:c>
      <x:c r="T113" s="250" t="str">
        <x:f>IF(J113&lt;&gt;"Yes","",IF(K113="Yes",1,IF(K113="Partly",0.5,IF(K113="No",0,""))))</x:f>
      </x:c>
      <x:c r="U113" s="250" t="str">
        <x:f>IF(G113="Completed",IF(L113="Yes",1,0),"")</x:f>
      </x:c>
      <x:c r="V113" s="251" t="str">
        <x:f>IF(G113&lt;&gt;"Completed","",IF(N113="Positive",1,IF(N113="Neutral",0.5,IF(N113="Caveated",0.25,IF(N113="Absent","",0)))))</x:f>
      </x:c>
    </x:row>
    <x:row r="114" ht="38" customHeight="1">
      <x:c r="A114" s="207" t="str">
        <x:f>IF(B114="","","RUN-"&amp;RIGHT("000"&amp;(ROW()-6),3))</x:f>
      </x:c>
      <x:c r="B114" s="236"/>
      <x:c r="C114" s="137"/>
      <x:c r="D114" s="137"/>
      <x:c r="E114" s="137"/>
      <x:c r="F114" s="137"/>
      <x:c r="G114" s="137"/>
      <x:c r="H114" s="137"/>
      <x:c r="I114" s="137"/>
      <x:c r="J114" s="137"/>
      <x:c r="K114" s="137"/>
      <x:c r="L114" s="137"/>
      <x:c r="M114" s="137"/>
      <x:c r="N114" s="137"/>
      <x:c r="O114" s="137"/>
      <x:c r="P114" s="137"/>
      <x:c r="Q114" s="138"/>
      <x:c r="R114" s="249" t="str">
        <x:f>IF(G114="Completed",IF(H114="Yes",1,0),"")</x:f>
      </x:c>
      <x:c r="S114" s="250" t="str">
        <x:f>IF(G114="Completed",IF(I114="Yes",1,0),"")</x:f>
      </x:c>
      <x:c r="T114" s="250" t="str">
        <x:f>IF(J114&lt;&gt;"Yes","",IF(K114="Yes",1,IF(K114="Partly",0.5,IF(K114="No",0,""))))</x:f>
      </x:c>
      <x:c r="U114" s="250" t="str">
        <x:f>IF(G114="Completed",IF(L114="Yes",1,0),"")</x:f>
      </x:c>
      <x:c r="V114" s="251" t="str">
        <x:f>IF(G114&lt;&gt;"Completed","",IF(N114="Positive",1,IF(N114="Neutral",0.5,IF(N114="Caveated",0.25,IF(N114="Absent","",0)))))</x:f>
      </x:c>
    </x:row>
    <x:row r="115" ht="38" customHeight="1">
      <x:c r="A115" s="207" t="str">
        <x:f>IF(B115="","","RUN-"&amp;RIGHT("000"&amp;(ROW()-6),3))</x:f>
      </x:c>
      <x:c r="B115" s="236"/>
      <x:c r="C115" s="137"/>
      <x:c r="D115" s="137"/>
      <x:c r="E115" s="137"/>
      <x:c r="F115" s="137"/>
      <x:c r="G115" s="137"/>
      <x:c r="H115" s="137"/>
      <x:c r="I115" s="137"/>
      <x:c r="J115" s="137"/>
      <x:c r="K115" s="137"/>
      <x:c r="L115" s="137"/>
      <x:c r="M115" s="137"/>
      <x:c r="N115" s="137"/>
      <x:c r="O115" s="137"/>
      <x:c r="P115" s="137"/>
      <x:c r="Q115" s="138"/>
      <x:c r="R115" s="249" t="str">
        <x:f>IF(G115="Completed",IF(H115="Yes",1,0),"")</x:f>
      </x:c>
      <x:c r="S115" s="250" t="str">
        <x:f>IF(G115="Completed",IF(I115="Yes",1,0),"")</x:f>
      </x:c>
      <x:c r="T115" s="250" t="str">
        <x:f>IF(J115&lt;&gt;"Yes","",IF(K115="Yes",1,IF(K115="Partly",0.5,IF(K115="No",0,""))))</x:f>
      </x:c>
      <x:c r="U115" s="250" t="str">
        <x:f>IF(G115="Completed",IF(L115="Yes",1,0),"")</x:f>
      </x:c>
      <x:c r="V115" s="251" t="str">
        <x:f>IF(G115&lt;&gt;"Completed","",IF(N115="Positive",1,IF(N115="Neutral",0.5,IF(N115="Caveated",0.25,IF(N115="Absent","",0)))))</x:f>
      </x:c>
    </x:row>
    <x:row r="116" ht="38" customHeight="1">
      <x:c r="A116" s="207" t="str">
        <x:f>IF(B116="","","RUN-"&amp;RIGHT("000"&amp;(ROW()-6),3))</x:f>
      </x:c>
      <x:c r="B116" s="236"/>
      <x:c r="C116" s="137"/>
      <x:c r="D116" s="137"/>
      <x:c r="E116" s="137"/>
      <x:c r="F116" s="137"/>
      <x:c r="G116" s="137"/>
      <x:c r="H116" s="137"/>
      <x:c r="I116" s="137"/>
      <x:c r="J116" s="137"/>
      <x:c r="K116" s="137"/>
      <x:c r="L116" s="137"/>
      <x:c r="M116" s="137"/>
      <x:c r="N116" s="137"/>
      <x:c r="O116" s="137"/>
      <x:c r="P116" s="137"/>
      <x:c r="Q116" s="138"/>
      <x:c r="R116" s="249" t="str">
        <x:f>IF(G116="Completed",IF(H116="Yes",1,0),"")</x:f>
      </x:c>
      <x:c r="S116" s="250" t="str">
        <x:f>IF(G116="Completed",IF(I116="Yes",1,0),"")</x:f>
      </x:c>
      <x:c r="T116" s="250" t="str">
        <x:f>IF(J116&lt;&gt;"Yes","",IF(K116="Yes",1,IF(K116="Partly",0.5,IF(K116="No",0,""))))</x:f>
      </x:c>
      <x:c r="U116" s="250" t="str">
        <x:f>IF(G116="Completed",IF(L116="Yes",1,0),"")</x:f>
      </x:c>
      <x:c r="V116" s="251" t="str">
        <x:f>IF(G116&lt;&gt;"Completed","",IF(N116="Positive",1,IF(N116="Neutral",0.5,IF(N116="Caveated",0.25,IF(N116="Absent","",0)))))</x:f>
      </x:c>
    </x:row>
    <x:row r="117" ht="38" customHeight="1">
      <x:c r="A117" s="207" t="str">
        <x:f>IF(B117="","","RUN-"&amp;RIGHT("000"&amp;(ROW()-6),3))</x:f>
      </x:c>
      <x:c r="B117" s="236"/>
      <x:c r="C117" s="137"/>
      <x:c r="D117" s="137"/>
      <x:c r="E117" s="137"/>
      <x:c r="F117" s="137"/>
      <x:c r="G117" s="137"/>
      <x:c r="H117" s="137"/>
      <x:c r="I117" s="137"/>
      <x:c r="J117" s="137"/>
      <x:c r="K117" s="137"/>
      <x:c r="L117" s="137"/>
      <x:c r="M117" s="137"/>
      <x:c r="N117" s="137"/>
      <x:c r="O117" s="137"/>
      <x:c r="P117" s="137"/>
      <x:c r="Q117" s="138"/>
      <x:c r="R117" s="249" t="str">
        <x:f>IF(G117="Completed",IF(H117="Yes",1,0),"")</x:f>
      </x:c>
      <x:c r="S117" s="250" t="str">
        <x:f>IF(G117="Completed",IF(I117="Yes",1,0),"")</x:f>
      </x:c>
      <x:c r="T117" s="250" t="str">
        <x:f>IF(J117&lt;&gt;"Yes","",IF(K117="Yes",1,IF(K117="Partly",0.5,IF(K117="No",0,""))))</x:f>
      </x:c>
      <x:c r="U117" s="250" t="str">
        <x:f>IF(G117="Completed",IF(L117="Yes",1,0),"")</x:f>
      </x:c>
      <x:c r="V117" s="251" t="str">
        <x:f>IF(G117&lt;&gt;"Completed","",IF(N117="Positive",1,IF(N117="Neutral",0.5,IF(N117="Caveated",0.25,IF(N117="Absent","",0)))))</x:f>
      </x:c>
    </x:row>
    <x:row r="118" ht="38" customHeight="1">
      <x:c r="A118" s="207" t="str">
        <x:f>IF(B118="","","RUN-"&amp;RIGHT("000"&amp;(ROW()-6),3))</x:f>
      </x:c>
      <x:c r="B118" s="236"/>
      <x:c r="C118" s="137"/>
      <x:c r="D118" s="137"/>
      <x:c r="E118" s="137"/>
      <x:c r="F118" s="137"/>
      <x:c r="G118" s="137"/>
      <x:c r="H118" s="137"/>
      <x:c r="I118" s="137"/>
      <x:c r="J118" s="137"/>
      <x:c r="K118" s="137"/>
      <x:c r="L118" s="137"/>
      <x:c r="M118" s="137"/>
      <x:c r="N118" s="137"/>
      <x:c r="O118" s="137"/>
      <x:c r="P118" s="137"/>
      <x:c r="Q118" s="138"/>
      <x:c r="R118" s="249" t="str">
        <x:f>IF(G118="Completed",IF(H118="Yes",1,0),"")</x:f>
      </x:c>
      <x:c r="S118" s="250" t="str">
        <x:f>IF(G118="Completed",IF(I118="Yes",1,0),"")</x:f>
      </x:c>
      <x:c r="T118" s="250" t="str">
        <x:f>IF(J118&lt;&gt;"Yes","",IF(K118="Yes",1,IF(K118="Partly",0.5,IF(K118="No",0,""))))</x:f>
      </x:c>
      <x:c r="U118" s="250" t="str">
        <x:f>IF(G118="Completed",IF(L118="Yes",1,0),"")</x:f>
      </x:c>
      <x:c r="V118" s="251" t="str">
        <x:f>IF(G118&lt;&gt;"Completed","",IF(N118="Positive",1,IF(N118="Neutral",0.5,IF(N118="Caveated",0.25,IF(N118="Absent","",0)))))</x:f>
      </x:c>
    </x:row>
    <x:row r="119" ht="38" customHeight="1">
      <x:c r="A119" s="207" t="str">
        <x:f>IF(B119="","","RUN-"&amp;RIGHT("000"&amp;(ROW()-6),3))</x:f>
      </x:c>
      <x:c r="B119" s="236"/>
      <x:c r="C119" s="137"/>
      <x:c r="D119" s="137"/>
      <x:c r="E119" s="137"/>
      <x:c r="F119" s="137"/>
      <x:c r="G119" s="137"/>
      <x:c r="H119" s="137"/>
      <x:c r="I119" s="137"/>
      <x:c r="J119" s="137"/>
      <x:c r="K119" s="137"/>
      <x:c r="L119" s="137"/>
      <x:c r="M119" s="137"/>
      <x:c r="N119" s="137"/>
      <x:c r="O119" s="137"/>
      <x:c r="P119" s="137"/>
      <x:c r="Q119" s="138"/>
      <x:c r="R119" s="249" t="str">
        <x:f>IF(G119="Completed",IF(H119="Yes",1,0),"")</x:f>
      </x:c>
      <x:c r="S119" s="250" t="str">
        <x:f>IF(G119="Completed",IF(I119="Yes",1,0),"")</x:f>
      </x:c>
      <x:c r="T119" s="250" t="str">
        <x:f>IF(J119&lt;&gt;"Yes","",IF(K119="Yes",1,IF(K119="Partly",0.5,IF(K119="No",0,""))))</x:f>
      </x:c>
      <x:c r="U119" s="250" t="str">
        <x:f>IF(G119="Completed",IF(L119="Yes",1,0),"")</x:f>
      </x:c>
      <x:c r="V119" s="251" t="str">
        <x:f>IF(G119&lt;&gt;"Completed","",IF(N119="Positive",1,IF(N119="Neutral",0.5,IF(N119="Caveated",0.25,IF(N119="Absent","",0)))))</x:f>
      </x:c>
    </x:row>
    <x:row r="120" ht="38" customHeight="1">
      <x:c r="A120" s="207" t="str">
        <x:f>IF(B120="","","RUN-"&amp;RIGHT("000"&amp;(ROW()-6),3))</x:f>
      </x:c>
      <x:c r="B120" s="236"/>
      <x:c r="C120" s="137"/>
      <x:c r="D120" s="137"/>
      <x:c r="E120" s="137"/>
      <x:c r="F120" s="137"/>
      <x:c r="G120" s="137"/>
      <x:c r="H120" s="137"/>
      <x:c r="I120" s="137"/>
      <x:c r="J120" s="137"/>
      <x:c r="K120" s="137"/>
      <x:c r="L120" s="137"/>
      <x:c r="M120" s="137"/>
      <x:c r="N120" s="137"/>
      <x:c r="O120" s="137"/>
      <x:c r="P120" s="137"/>
      <x:c r="Q120" s="138"/>
      <x:c r="R120" s="249" t="str">
        <x:f>IF(G120="Completed",IF(H120="Yes",1,0),"")</x:f>
      </x:c>
      <x:c r="S120" s="250" t="str">
        <x:f>IF(G120="Completed",IF(I120="Yes",1,0),"")</x:f>
      </x:c>
      <x:c r="T120" s="250" t="str">
        <x:f>IF(J120&lt;&gt;"Yes","",IF(K120="Yes",1,IF(K120="Partly",0.5,IF(K120="No",0,""))))</x:f>
      </x:c>
      <x:c r="U120" s="250" t="str">
        <x:f>IF(G120="Completed",IF(L120="Yes",1,0),"")</x:f>
      </x:c>
      <x:c r="V120" s="251" t="str">
        <x:f>IF(G120&lt;&gt;"Completed","",IF(N120="Positive",1,IF(N120="Neutral",0.5,IF(N120="Caveated",0.25,IF(N120="Absent","",0)))))</x:f>
      </x:c>
    </x:row>
    <x:row r="121" ht="38" customHeight="1">
      <x:c r="A121" s="207" t="str">
        <x:f>IF(B121="","","RUN-"&amp;RIGHT("000"&amp;(ROW()-6),3))</x:f>
      </x:c>
      <x:c r="B121" s="236"/>
      <x:c r="C121" s="137"/>
      <x:c r="D121" s="137"/>
      <x:c r="E121" s="137"/>
      <x:c r="F121" s="137"/>
      <x:c r="G121" s="137"/>
      <x:c r="H121" s="137"/>
      <x:c r="I121" s="137"/>
      <x:c r="J121" s="137"/>
      <x:c r="K121" s="137"/>
      <x:c r="L121" s="137"/>
      <x:c r="M121" s="137"/>
      <x:c r="N121" s="137"/>
      <x:c r="O121" s="137"/>
      <x:c r="P121" s="137"/>
      <x:c r="Q121" s="138"/>
      <x:c r="R121" s="249" t="str">
        <x:f>IF(G121="Completed",IF(H121="Yes",1,0),"")</x:f>
      </x:c>
      <x:c r="S121" s="250" t="str">
        <x:f>IF(G121="Completed",IF(I121="Yes",1,0),"")</x:f>
      </x:c>
      <x:c r="T121" s="250" t="str">
        <x:f>IF(J121&lt;&gt;"Yes","",IF(K121="Yes",1,IF(K121="Partly",0.5,IF(K121="No",0,""))))</x:f>
      </x:c>
      <x:c r="U121" s="250" t="str">
        <x:f>IF(G121="Completed",IF(L121="Yes",1,0),"")</x:f>
      </x:c>
      <x:c r="V121" s="251" t="str">
        <x:f>IF(G121&lt;&gt;"Completed","",IF(N121="Positive",1,IF(N121="Neutral",0.5,IF(N121="Caveated",0.25,IF(N121="Absent","",0)))))</x:f>
      </x:c>
    </x:row>
    <x:row r="122" ht="38" customHeight="1">
      <x:c r="A122" s="207" t="str">
        <x:f>IF(B122="","","RUN-"&amp;RIGHT("000"&amp;(ROW()-6),3))</x:f>
      </x:c>
      <x:c r="B122" s="236"/>
      <x:c r="C122" s="137"/>
      <x:c r="D122" s="137"/>
      <x:c r="E122" s="137"/>
      <x:c r="F122" s="137"/>
      <x:c r="G122" s="137"/>
      <x:c r="H122" s="137"/>
      <x:c r="I122" s="137"/>
      <x:c r="J122" s="137"/>
      <x:c r="K122" s="137"/>
      <x:c r="L122" s="137"/>
      <x:c r="M122" s="137"/>
      <x:c r="N122" s="137"/>
      <x:c r="O122" s="137"/>
      <x:c r="P122" s="137"/>
      <x:c r="Q122" s="138"/>
      <x:c r="R122" s="249" t="str">
        <x:f>IF(G122="Completed",IF(H122="Yes",1,0),"")</x:f>
      </x:c>
      <x:c r="S122" s="250" t="str">
        <x:f>IF(G122="Completed",IF(I122="Yes",1,0),"")</x:f>
      </x:c>
      <x:c r="T122" s="250" t="str">
        <x:f>IF(J122&lt;&gt;"Yes","",IF(K122="Yes",1,IF(K122="Partly",0.5,IF(K122="No",0,""))))</x:f>
      </x:c>
      <x:c r="U122" s="250" t="str">
        <x:f>IF(G122="Completed",IF(L122="Yes",1,0),"")</x:f>
      </x:c>
      <x:c r="V122" s="251" t="str">
        <x:f>IF(G122&lt;&gt;"Completed","",IF(N122="Positive",1,IF(N122="Neutral",0.5,IF(N122="Caveated",0.25,IF(N122="Absent","",0)))))</x:f>
      </x:c>
    </x:row>
    <x:row r="123" ht="38" customHeight="1">
      <x:c r="A123" s="207" t="str">
        <x:f>IF(B123="","","RUN-"&amp;RIGHT("000"&amp;(ROW()-6),3))</x:f>
      </x:c>
      <x:c r="B123" s="236"/>
      <x:c r="C123" s="137"/>
      <x:c r="D123" s="137"/>
      <x:c r="E123" s="137"/>
      <x:c r="F123" s="137"/>
      <x:c r="G123" s="137"/>
      <x:c r="H123" s="137"/>
      <x:c r="I123" s="137"/>
      <x:c r="J123" s="137"/>
      <x:c r="K123" s="137"/>
      <x:c r="L123" s="137"/>
      <x:c r="M123" s="137"/>
      <x:c r="N123" s="137"/>
      <x:c r="O123" s="137"/>
      <x:c r="P123" s="137"/>
      <x:c r="Q123" s="138"/>
      <x:c r="R123" s="249" t="str">
        <x:f>IF(G123="Completed",IF(H123="Yes",1,0),"")</x:f>
      </x:c>
      <x:c r="S123" s="250" t="str">
        <x:f>IF(G123="Completed",IF(I123="Yes",1,0),"")</x:f>
      </x:c>
      <x:c r="T123" s="250" t="str">
        <x:f>IF(J123&lt;&gt;"Yes","",IF(K123="Yes",1,IF(K123="Partly",0.5,IF(K123="No",0,""))))</x:f>
      </x:c>
      <x:c r="U123" s="250" t="str">
        <x:f>IF(G123="Completed",IF(L123="Yes",1,0),"")</x:f>
      </x:c>
      <x:c r="V123" s="251" t="str">
        <x:f>IF(G123&lt;&gt;"Completed","",IF(N123="Positive",1,IF(N123="Neutral",0.5,IF(N123="Caveated",0.25,IF(N123="Absent","",0)))))</x:f>
      </x:c>
    </x:row>
    <x:row r="124" ht="38" customHeight="1">
      <x:c r="A124" s="207" t="str">
        <x:f>IF(B124="","","RUN-"&amp;RIGHT("000"&amp;(ROW()-6),3))</x:f>
      </x:c>
      <x:c r="B124" s="236"/>
      <x:c r="C124" s="137"/>
      <x:c r="D124" s="137"/>
      <x:c r="E124" s="137"/>
      <x:c r="F124" s="137"/>
      <x:c r="G124" s="137"/>
      <x:c r="H124" s="137"/>
      <x:c r="I124" s="137"/>
      <x:c r="J124" s="137"/>
      <x:c r="K124" s="137"/>
      <x:c r="L124" s="137"/>
      <x:c r="M124" s="137"/>
      <x:c r="N124" s="137"/>
      <x:c r="O124" s="137"/>
      <x:c r="P124" s="137"/>
      <x:c r="Q124" s="138"/>
      <x:c r="R124" s="249" t="str">
        <x:f>IF(G124="Completed",IF(H124="Yes",1,0),"")</x:f>
      </x:c>
      <x:c r="S124" s="250" t="str">
        <x:f>IF(G124="Completed",IF(I124="Yes",1,0),"")</x:f>
      </x:c>
      <x:c r="T124" s="250" t="str">
        <x:f>IF(J124&lt;&gt;"Yes","",IF(K124="Yes",1,IF(K124="Partly",0.5,IF(K124="No",0,""))))</x:f>
      </x:c>
      <x:c r="U124" s="250" t="str">
        <x:f>IF(G124="Completed",IF(L124="Yes",1,0),"")</x:f>
      </x:c>
      <x:c r="V124" s="251" t="str">
        <x:f>IF(G124&lt;&gt;"Completed","",IF(N124="Positive",1,IF(N124="Neutral",0.5,IF(N124="Caveated",0.25,IF(N124="Absent","",0)))))</x:f>
      </x:c>
    </x:row>
    <x:row r="125" ht="38" customHeight="1">
      <x:c r="A125" s="207" t="str">
        <x:f>IF(B125="","","RUN-"&amp;RIGHT("000"&amp;(ROW()-6),3))</x:f>
      </x:c>
      <x:c r="B125" s="236"/>
      <x:c r="C125" s="137"/>
      <x:c r="D125" s="137"/>
      <x:c r="E125" s="137"/>
      <x:c r="F125" s="137"/>
      <x:c r="G125" s="137"/>
      <x:c r="H125" s="137"/>
      <x:c r="I125" s="137"/>
      <x:c r="J125" s="137"/>
      <x:c r="K125" s="137"/>
      <x:c r="L125" s="137"/>
      <x:c r="M125" s="137"/>
      <x:c r="N125" s="137"/>
      <x:c r="O125" s="137"/>
      <x:c r="P125" s="137"/>
      <x:c r="Q125" s="138"/>
      <x:c r="R125" s="249" t="str">
        <x:f>IF(G125="Completed",IF(H125="Yes",1,0),"")</x:f>
      </x:c>
      <x:c r="S125" s="250" t="str">
        <x:f>IF(G125="Completed",IF(I125="Yes",1,0),"")</x:f>
      </x:c>
      <x:c r="T125" s="250" t="str">
        <x:f>IF(J125&lt;&gt;"Yes","",IF(K125="Yes",1,IF(K125="Partly",0.5,IF(K125="No",0,""))))</x:f>
      </x:c>
      <x:c r="U125" s="250" t="str">
        <x:f>IF(G125="Completed",IF(L125="Yes",1,0),"")</x:f>
      </x:c>
      <x:c r="V125" s="251" t="str">
        <x:f>IF(G125&lt;&gt;"Completed","",IF(N125="Positive",1,IF(N125="Neutral",0.5,IF(N125="Caveated",0.25,IF(N125="Absent","",0)))))</x:f>
      </x:c>
    </x:row>
    <x:row r="126" ht="38" customHeight="1">
      <x:c r="A126" s="207" t="str">
        <x:f>IF(B126="","","RUN-"&amp;RIGHT("000"&amp;(ROW()-6),3))</x:f>
      </x:c>
      <x:c r="B126" s="236"/>
      <x:c r="C126" s="137"/>
      <x:c r="D126" s="137"/>
      <x:c r="E126" s="137"/>
      <x:c r="F126" s="137"/>
      <x:c r="G126" s="137"/>
      <x:c r="H126" s="137"/>
      <x:c r="I126" s="137"/>
      <x:c r="J126" s="137"/>
      <x:c r="K126" s="137"/>
      <x:c r="L126" s="137"/>
      <x:c r="M126" s="137"/>
      <x:c r="N126" s="137"/>
      <x:c r="O126" s="137"/>
      <x:c r="P126" s="137"/>
      <x:c r="Q126" s="138"/>
      <x:c r="R126" s="249" t="str">
        <x:f>IF(G126="Completed",IF(H126="Yes",1,0),"")</x:f>
      </x:c>
      <x:c r="S126" s="250" t="str">
        <x:f>IF(G126="Completed",IF(I126="Yes",1,0),"")</x:f>
      </x:c>
      <x:c r="T126" s="250" t="str">
        <x:f>IF(J126&lt;&gt;"Yes","",IF(K126="Yes",1,IF(K126="Partly",0.5,IF(K126="No",0,""))))</x:f>
      </x:c>
      <x:c r="U126" s="250" t="str">
        <x:f>IF(G126="Completed",IF(L126="Yes",1,0),"")</x:f>
      </x:c>
      <x:c r="V126" s="251" t="str">
        <x:f>IF(G126&lt;&gt;"Completed","",IF(N126="Positive",1,IF(N126="Neutral",0.5,IF(N126="Caveated",0.25,IF(N126="Absent","",0)))))</x:f>
      </x:c>
    </x:row>
    <x:row r="127" ht="38" customHeight="1">
      <x:c r="A127" s="207" t="str">
        <x:f>IF(B127="","","RUN-"&amp;RIGHT("000"&amp;(ROW()-6),3))</x:f>
      </x:c>
      <x:c r="B127" s="236"/>
      <x:c r="C127" s="137"/>
      <x:c r="D127" s="137"/>
      <x:c r="E127" s="137"/>
      <x:c r="F127" s="137"/>
      <x:c r="G127" s="137"/>
      <x:c r="H127" s="137"/>
      <x:c r="I127" s="137"/>
      <x:c r="J127" s="137"/>
      <x:c r="K127" s="137"/>
      <x:c r="L127" s="137"/>
      <x:c r="M127" s="137"/>
      <x:c r="N127" s="137"/>
      <x:c r="O127" s="137"/>
      <x:c r="P127" s="137"/>
      <x:c r="Q127" s="138"/>
      <x:c r="R127" s="249" t="str">
        <x:f>IF(G127="Completed",IF(H127="Yes",1,0),"")</x:f>
      </x:c>
      <x:c r="S127" s="250" t="str">
        <x:f>IF(G127="Completed",IF(I127="Yes",1,0),"")</x:f>
      </x:c>
      <x:c r="T127" s="250" t="str">
        <x:f>IF(J127&lt;&gt;"Yes","",IF(K127="Yes",1,IF(K127="Partly",0.5,IF(K127="No",0,""))))</x:f>
      </x:c>
      <x:c r="U127" s="250" t="str">
        <x:f>IF(G127="Completed",IF(L127="Yes",1,0),"")</x:f>
      </x:c>
      <x:c r="V127" s="251" t="str">
        <x:f>IF(G127&lt;&gt;"Completed","",IF(N127="Positive",1,IF(N127="Neutral",0.5,IF(N127="Caveated",0.25,IF(N127="Absent","",0)))))</x:f>
      </x:c>
    </x:row>
    <x:row r="128" ht="38" customHeight="1">
      <x:c r="A128" s="207" t="str">
        <x:f>IF(B128="","","RUN-"&amp;RIGHT("000"&amp;(ROW()-6),3))</x:f>
      </x:c>
      <x:c r="B128" s="236"/>
      <x:c r="C128" s="137"/>
      <x:c r="D128" s="137"/>
      <x:c r="E128" s="137"/>
      <x:c r="F128" s="137"/>
      <x:c r="G128" s="137"/>
      <x:c r="H128" s="137"/>
      <x:c r="I128" s="137"/>
      <x:c r="J128" s="137"/>
      <x:c r="K128" s="137"/>
      <x:c r="L128" s="137"/>
      <x:c r="M128" s="137"/>
      <x:c r="N128" s="137"/>
      <x:c r="O128" s="137"/>
      <x:c r="P128" s="137"/>
      <x:c r="Q128" s="138"/>
      <x:c r="R128" s="249" t="str">
        <x:f>IF(G128="Completed",IF(H128="Yes",1,0),"")</x:f>
      </x:c>
      <x:c r="S128" s="250" t="str">
        <x:f>IF(G128="Completed",IF(I128="Yes",1,0),"")</x:f>
      </x:c>
      <x:c r="T128" s="250" t="str">
        <x:f>IF(J128&lt;&gt;"Yes","",IF(K128="Yes",1,IF(K128="Partly",0.5,IF(K128="No",0,""))))</x:f>
      </x:c>
      <x:c r="U128" s="250" t="str">
        <x:f>IF(G128="Completed",IF(L128="Yes",1,0),"")</x:f>
      </x:c>
      <x:c r="V128" s="251" t="str">
        <x:f>IF(G128&lt;&gt;"Completed","",IF(N128="Positive",1,IF(N128="Neutral",0.5,IF(N128="Caveated",0.25,IF(N128="Absent","",0)))))</x:f>
      </x:c>
    </x:row>
    <x:row r="129" ht="38" customHeight="1">
      <x:c r="A129" s="207" t="str">
        <x:f>IF(B129="","","RUN-"&amp;RIGHT("000"&amp;(ROW()-6),3))</x:f>
      </x:c>
      <x:c r="B129" s="236"/>
      <x:c r="C129" s="137"/>
      <x:c r="D129" s="137"/>
      <x:c r="E129" s="137"/>
      <x:c r="F129" s="137"/>
      <x:c r="G129" s="137"/>
      <x:c r="H129" s="137"/>
      <x:c r="I129" s="137"/>
      <x:c r="J129" s="137"/>
      <x:c r="K129" s="137"/>
      <x:c r="L129" s="137"/>
      <x:c r="M129" s="137"/>
      <x:c r="N129" s="137"/>
      <x:c r="O129" s="137"/>
      <x:c r="P129" s="137"/>
      <x:c r="Q129" s="138"/>
      <x:c r="R129" s="249" t="str">
        <x:f>IF(G129="Completed",IF(H129="Yes",1,0),"")</x:f>
      </x:c>
      <x:c r="S129" s="250" t="str">
        <x:f>IF(G129="Completed",IF(I129="Yes",1,0),"")</x:f>
      </x:c>
      <x:c r="T129" s="250" t="str">
        <x:f>IF(J129&lt;&gt;"Yes","",IF(K129="Yes",1,IF(K129="Partly",0.5,IF(K129="No",0,""))))</x:f>
      </x:c>
      <x:c r="U129" s="250" t="str">
        <x:f>IF(G129="Completed",IF(L129="Yes",1,0),"")</x:f>
      </x:c>
      <x:c r="V129" s="251" t="str">
        <x:f>IF(G129&lt;&gt;"Completed","",IF(N129="Positive",1,IF(N129="Neutral",0.5,IF(N129="Caveated",0.25,IF(N129="Absent","",0)))))</x:f>
      </x:c>
    </x:row>
    <x:row r="130" ht="38" customHeight="1">
      <x:c r="A130" s="207" t="str">
        <x:f>IF(B130="","","RUN-"&amp;RIGHT("000"&amp;(ROW()-6),3))</x:f>
      </x:c>
      <x:c r="B130" s="236"/>
      <x:c r="C130" s="137"/>
      <x:c r="D130" s="137"/>
      <x:c r="E130" s="137"/>
      <x:c r="F130" s="137"/>
      <x:c r="G130" s="137"/>
      <x:c r="H130" s="137"/>
      <x:c r="I130" s="137"/>
      <x:c r="J130" s="137"/>
      <x:c r="K130" s="137"/>
      <x:c r="L130" s="137"/>
      <x:c r="M130" s="137"/>
      <x:c r="N130" s="137"/>
      <x:c r="O130" s="137"/>
      <x:c r="P130" s="137"/>
      <x:c r="Q130" s="138"/>
      <x:c r="R130" s="249" t="str">
        <x:f>IF(G130="Completed",IF(H130="Yes",1,0),"")</x:f>
      </x:c>
      <x:c r="S130" s="250" t="str">
        <x:f>IF(G130="Completed",IF(I130="Yes",1,0),"")</x:f>
      </x:c>
      <x:c r="T130" s="250" t="str">
        <x:f>IF(J130&lt;&gt;"Yes","",IF(K130="Yes",1,IF(K130="Partly",0.5,IF(K130="No",0,""))))</x:f>
      </x:c>
      <x:c r="U130" s="250" t="str">
        <x:f>IF(G130="Completed",IF(L130="Yes",1,0),"")</x:f>
      </x:c>
      <x:c r="V130" s="251" t="str">
        <x:f>IF(G130&lt;&gt;"Completed","",IF(N130="Positive",1,IF(N130="Neutral",0.5,IF(N130="Caveated",0.25,IF(N130="Absent","",0)))))</x:f>
      </x:c>
    </x:row>
    <x:row r="131" ht="38" customHeight="1">
      <x:c r="A131" s="207" t="str">
        <x:f>IF(B131="","","RUN-"&amp;RIGHT("000"&amp;(ROW()-6),3))</x:f>
      </x:c>
      <x:c r="B131" s="236"/>
      <x:c r="C131" s="137"/>
      <x:c r="D131" s="137"/>
      <x:c r="E131" s="137"/>
      <x:c r="F131" s="137"/>
      <x:c r="G131" s="137"/>
      <x:c r="H131" s="137"/>
      <x:c r="I131" s="137"/>
      <x:c r="J131" s="137"/>
      <x:c r="K131" s="137"/>
      <x:c r="L131" s="137"/>
      <x:c r="M131" s="137"/>
      <x:c r="N131" s="137"/>
      <x:c r="O131" s="137"/>
      <x:c r="P131" s="137"/>
      <x:c r="Q131" s="138"/>
      <x:c r="R131" s="249" t="str">
        <x:f>IF(G131="Completed",IF(H131="Yes",1,0),"")</x:f>
      </x:c>
      <x:c r="S131" s="250" t="str">
        <x:f>IF(G131="Completed",IF(I131="Yes",1,0),"")</x:f>
      </x:c>
      <x:c r="T131" s="250" t="str">
        <x:f>IF(J131&lt;&gt;"Yes","",IF(K131="Yes",1,IF(K131="Partly",0.5,IF(K131="No",0,""))))</x:f>
      </x:c>
      <x:c r="U131" s="250" t="str">
        <x:f>IF(G131="Completed",IF(L131="Yes",1,0),"")</x:f>
      </x:c>
      <x:c r="V131" s="251" t="str">
        <x:f>IF(G131&lt;&gt;"Completed","",IF(N131="Positive",1,IF(N131="Neutral",0.5,IF(N131="Caveated",0.25,IF(N131="Absent","",0)))))</x:f>
      </x:c>
    </x:row>
    <x:row r="132" ht="38" customHeight="1">
      <x:c r="A132" s="207" t="str">
        <x:f>IF(B132="","","RUN-"&amp;RIGHT("000"&amp;(ROW()-6),3))</x:f>
      </x:c>
      <x:c r="B132" s="236"/>
      <x:c r="C132" s="137"/>
      <x:c r="D132" s="137"/>
      <x:c r="E132" s="137"/>
      <x:c r="F132" s="137"/>
      <x:c r="G132" s="137"/>
      <x:c r="H132" s="137"/>
      <x:c r="I132" s="137"/>
      <x:c r="J132" s="137"/>
      <x:c r="K132" s="137"/>
      <x:c r="L132" s="137"/>
      <x:c r="M132" s="137"/>
      <x:c r="N132" s="137"/>
      <x:c r="O132" s="137"/>
      <x:c r="P132" s="137"/>
      <x:c r="Q132" s="138"/>
      <x:c r="R132" s="249" t="str">
        <x:f>IF(G132="Completed",IF(H132="Yes",1,0),"")</x:f>
      </x:c>
      <x:c r="S132" s="250" t="str">
        <x:f>IF(G132="Completed",IF(I132="Yes",1,0),"")</x:f>
      </x:c>
      <x:c r="T132" s="250" t="str">
        <x:f>IF(J132&lt;&gt;"Yes","",IF(K132="Yes",1,IF(K132="Partly",0.5,IF(K132="No",0,""))))</x:f>
      </x:c>
      <x:c r="U132" s="250" t="str">
        <x:f>IF(G132="Completed",IF(L132="Yes",1,0),"")</x:f>
      </x:c>
      <x:c r="V132" s="251" t="str">
        <x:f>IF(G132&lt;&gt;"Completed","",IF(N132="Positive",1,IF(N132="Neutral",0.5,IF(N132="Caveated",0.25,IF(N132="Absent","",0)))))</x:f>
      </x:c>
    </x:row>
    <x:row r="133" ht="38" customHeight="1">
      <x:c r="A133" s="207" t="str">
        <x:f>IF(B133="","","RUN-"&amp;RIGHT("000"&amp;(ROW()-6),3))</x:f>
      </x:c>
      <x:c r="B133" s="236"/>
      <x:c r="C133" s="137"/>
      <x:c r="D133" s="137"/>
      <x:c r="E133" s="137"/>
      <x:c r="F133" s="137"/>
      <x:c r="G133" s="137"/>
      <x:c r="H133" s="137"/>
      <x:c r="I133" s="137"/>
      <x:c r="J133" s="137"/>
      <x:c r="K133" s="137"/>
      <x:c r="L133" s="137"/>
      <x:c r="M133" s="137"/>
      <x:c r="N133" s="137"/>
      <x:c r="O133" s="137"/>
      <x:c r="P133" s="137"/>
      <x:c r="Q133" s="138"/>
      <x:c r="R133" s="249" t="str">
        <x:f>IF(G133="Completed",IF(H133="Yes",1,0),"")</x:f>
      </x:c>
      <x:c r="S133" s="250" t="str">
        <x:f>IF(G133="Completed",IF(I133="Yes",1,0),"")</x:f>
      </x:c>
      <x:c r="T133" s="250" t="str">
        <x:f>IF(J133&lt;&gt;"Yes","",IF(K133="Yes",1,IF(K133="Partly",0.5,IF(K133="No",0,""))))</x:f>
      </x:c>
      <x:c r="U133" s="250" t="str">
        <x:f>IF(G133="Completed",IF(L133="Yes",1,0),"")</x:f>
      </x:c>
      <x:c r="V133" s="251" t="str">
        <x:f>IF(G133&lt;&gt;"Completed","",IF(N133="Positive",1,IF(N133="Neutral",0.5,IF(N133="Caveated",0.25,IF(N133="Absent","",0)))))</x:f>
      </x:c>
    </x:row>
    <x:row r="134" ht="38" customHeight="1">
      <x:c r="A134" s="207" t="str">
        <x:f>IF(B134="","","RUN-"&amp;RIGHT("000"&amp;(ROW()-6),3))</x:f>
      </x:c>
      <x:c r="B134" s="236"/>
      <x:c r="C134" s="137"/>
      <x:c r="D134" s="137"/>
      <x:c r="E134" s="137"/>
      <x:c r="F134" s="137"/>
      <x:c r="G134" s="137"/>
      <x:c r="H134" s="137"/>
      <x:c r="I134" s="137"/>
      <x:c r="J134" s="137"/>
      <x:c r="K134" s="137"/>
      <x:c r="L134" s="137"/>
      <x:c r="M134" s="137"/>
      <x:c r="N134" s="137"/>
      <x:c r="O134" s="137"/>
      <x:c r="P134" s="137"/>
      <x:c r="Q134" s="138"/>
      <x:c r="R134" s="249" t="str">
        <x:f>IF(G134="Completed",IF(H134="Yes",1,0),"")</x:f>
      </x:c>
      <x:c r="S134" s="250" t="str">
        <x:f>IF(G134="Completed",IF(I134="Yes",1,0),"")</x:f>
      </x:c>
      <x:c r="T134" s="250" t="str">
        <x:f>IF(J134&lt;&gt;"Yes","",IF(K134="Yes",1,IF(K134="Partly",0.5,IF(K134="No",0,""))))</x:f>
      </x:c>
      <x:c r="U134" s="250" t="str">
        <x:f>IF(G134="Completed",IF(L134="Yes",1,0),"")</x:f>
      </x:c>
      <x:c r="V134" s="251" t="str">
        <x:f>IF(G134&lt;&gt;"Completed","",IF(N134="Positive",1,IF(N134="Neutral",0.5,IF(N134="Caveated",0.25,IF(N134="Absent","",0)))))</x:f>
      </x:c>
    </x:row>
    <x:row r="135" ht="38" customHeight="1">
      <x:c r="A135" s="207" t="str">
        <x:f>IF(B135="","","RUN-"&amp;RIGHT("000"&amp;(ROW()-6),3))</x:f>
      </x:c>
      <x:c r="B135" s="236"/>
      <x:c r="C135" s="137"/>
      <x:c r="D135" s="137"/>
      <x:c r="E135" s="137"/>
      <x:c r="F135" s="137"/>
      <x:c r="G135" s="137"/>
      <x:c r="H135" s="137"/>
      <x:c r="I135" s="137"/>
      <x:c r="J135" s="137"/>
      <x:c r="K135" s="137"/>
      <x:c r="L135" s="137"/>
      <x:c r="M135" s="137"/>
      <x:c r="N135" s="137"/>
      <x:c r="O135" s="137"/>
      <x:c r="P135" s="137"/>
      <x:c r="Q135" s="138"/>
      <x:c r="R135" s="249" t="str">
        <x:f>IF(G135="Completed",IF(H135="Yes",1,0),"")</x:f>
      </x:c>
      <x:c r="S135" s="250" t="str">
        <x:f>IF(G135="Completed",IF(I135="Yes",1,0),"")</x:f>
      </x:c>
      <x:c r="T135" s="250" t="str">
        <x:f>IF(J135&lt;&gt;"Yes","",IF(K135="Yes",1,IF(K135="Partly",0.5,IF(K135="No",0,""))))</x:f>
      </x:c>
      <x:c r="U135" s="250" t="str">
        <x:f>IF(G135="Completed",IF(L135="Yes",1,0),"")</x:f>
      </x:c>
      <x:c r="V135" s="251" t="str">
        <x:f>IF(G135&lt;&gt;"Completed","",IF(N135="Positive",1,IF(N135="Neutral",0.5,IF(N135="Caveated",0.25,IF(N135="Absent","",0)))))</x:f>
      </x:c>
    </x:row>
    <x:row r="136" ht="38" customHeight="1">
      <x:c r="A136" s="207" t="str">
        <x:f>IF(B136="","","RUN-"&amp;RIGHT("000"&amp;(ROW()-6),3))</x:f>
      </x:c>
      <x:c r="B136" s="236"/>
      <x:c r="C136" s="137"/>
      <x:c r="D136" s="137"/>
      <x:c r="E136" s="137"/>
      <x:c r="F136" s="137"/>
      <x:c r="G136" s="137"/>
      <x:c r="H136" s="137"/>
      <x:c r="I136" s="137"/>
      <x:c r="J136" s="137"/>
      <x:c r="K136" s="137"/>
      <x:c r="L136" s="137"/>
      <x:c r="M136" s="137"/>
      <x:c r="N136" s="137"/>
      <x:c r="O136" s="137"/>
      <x:c r="P136" s="137"/>
      <x:c r="Q136" s="138"/>
      <x:c r="R136" s="249" t="str">
        <x:f>IF(G136="Completed",IF(H136="Yes",1,0),"")</x:f>
      </x:c>
      <x:c r="S136" s="250" t="str">
        <x:f>IF(G136="Completed",IF(I136="Yes",1,0),"")</x:f>
      </x:c>
      <x:c r="T136" s="250" t="str">
        <x:f>IF(J136&lt;&gt;"Yes","",IF(K136="Yes",1,IF(K136="Partly",0.5,IF(K136="No",0,""))))</x:f>
      </x:c>
      <x:c r="U136" s="250" t="str">
        <x:f>IF(G136="Completed",IF(L136="Yes",1,0),"")</x:f>
      </x:c>
      <x:c r="V136" s="251" t="str">
        <x:f>IF(G136&lt;&gt;"Completed","",IF(N136="Positive",1,IF(N136="Neutral",0.5,IF(N136="Caveated",0.25,IF(N136="Absent","",0)))))</x:f>
      </x:c>
    </x:row>
    <x:row r="137" ht="38" customHeight="1">
      <x:c r="A137" s="207" t="str">
        <x:f>IF(B137="","","RUN-"&amp;RIGHT("000"&amp;(ROW()-6),3))</x:f>
      </x:c>
      <x:c r="B137" s="236"/>
      <x:c r="C137" s="137"/>
      <x:c r="D137" s="137"/>
      <x:c r="E137" s="137"/>
      <x:c r="F137" s="137"/>
      <x:c r="G137" s="137"/>
      <x:c r="H137" s="137"/>
      <x:c r="I137" s="137"/>
      <x:c r="J137" s="137"/>
      <x:c r="K137" s="137"/>
      <x:c r="L137" s="137"/>
      <x:c r="M137" s="137"/>
      <x:c r="N137" s="137"/>
      <x:c r="O137" s="137"/>
      <x:c r="P137" s="137"/>
      <x:c r="Q137" s="138"/>
      <x:c r="R137" s="249" t="str">
        <x:f>IF(G137="Completed",IF(H137="Yes",1,0),"")</x:f>
      </x:c>
      <x:c r="S137" s="250" t="str">
        <x:f>IF(G137="Completed",IF(I137="Yes",1,0),"")</x:f>
      </x:c>
      <x:c r="T137" s="250" t="str">
        <x:f>IF(J137&lt;&gt;"Yes","",IF(K137="Yes",1,IF(K137="Partly",0.5,IF(K137="No",0,""))))</x:f>
      </x:c>
      <x:c r="U137" s="250" t="str">
        <x:f>IF(G137="Completed",IF(L137="Yes",1,0),"")</x:f>
      </x:c>
      <x:c r="V137" s="251" t="str">
        <x:f>IF(G137&lt;&gt;"Completed","",IF(N137="Positive",1,IF(N137="Neutral",0.5,IF(N137="Caveated",0.25,IF(N137="Absent","",0)))))</x:f>
      </x:c>
    </x:row>
    <x:row r="138" ht="38" customHeight="1">
      <x:c r="A138" s="207" t="str">
        <x:f>IF(B138="","","RUN-"&amp;RIGHT("000"&amp;(ROW()-6),3))</x:f>
      </x:c>
      <x:c r="B138" s="236"/>
      <x:c r="C138" s="137"/>
      <x:c r="D138" s="137"/>
      <x:c r="E138" s="137"/>
      <x:c r="F138" s="137"/>
      <x:c r="G138" s="137"/>
      <x:c r="H138" s="137"/>
      <x:c r="I138" s="137"/>
      <x:c r="J138" s="137"/>
      <x:c r="K138" s="137"/>
      <x:c r="L138" s="137"/>
      <x:c r="M138" s="137"/>
      <x:c r="N138" s="137"/>
      <x:c r="O138" s="137"/>
      <x:c r="P138" s="137"/>
      <x:c r="Q138" s="138"/>
      <x:c r="R138" s="249" t="str">
        <x:f>IF(G138="Completed",IF(H138="Yes",1,0),"")</x:f>
      </x:c>
      <x:c r="S138" s="250" t="str">
        <x:f>IF(G138="Completed",IF(I138="Yes",1,0),"")</x:f>
      </x:c>
      <x:c r="T138" s="250" t="str">
        <x:f>IF(J138&lt;&gt;"Yes","",IF(K138="Yes",1,IF(K138="Partly",0.5,IF(K138="No",0,""))))</x:f>
      </x:c>
      <x:c r="U138" s="250" t="str">
        <x:f>IF(G138="Completed",IF(L138="Yes",1,0),"")</x:f>
      </x:c>
      <x:c r="V138" s="251" t="str">
        <x:f>IF(G138&lt;&gt;"Completed","",IF(N138="Positive",1,IF(N138="Neutral",0.5,IF(N138="Caveated",0.25,IF(N138="Absent","",0)))))</x:f>
      </x:c>
    </x:row>
    <x:row r="139" ht="38" customHeight="1">
      <x:c r="A139" s="207" t="str">
        <x:f>IF(B139="","","RUN-"&amp;RIGHT("000"&amp;(ROW()-6),3))</x:f>
      </x:c>
      <x:c r="B139" s="236"/>
      <x:c r="C139" s="137"/>
      <x:c r="D139" s="137"/>
      <x:c r="E139" s="137"/>
      <x:c r="F139" s="137"/>
      <x:c r="G139" s="137"/>
      <x:c r="H139" s="137"/>
      <x:c r="I139" s="137"/>
      <x:c r="J139" s="137"/>
      <x:c r="K139" s="137"/>
      <x:c r="L139" s="137"/>
      <x:c r="M139" s="137"/>
      <x:c r="N139" s="137"/>
      <x:c r="O139" s="137"/>
      <x:c r="P139" s="137"/>
      <x:c r="Q139" s="138"/>
      <x:c r="R139" s="249" t="str">
        <x:f>IF(G139="Completed",IF(H139="Yes",1,0),"")</x:f>
      </x:c>
      <x:c r="S139" s="250" t="str">
        <x:f>IF(G139="Completed",IF(I139="Yes",1,0),"")</x:f>
      </x:c>
      <x:c r="T139" s="250" t="str">
        <x:f>IF(J139&lt;&gt;"Yes","",IF(K139="Yes",1,IF(K139="Partly",0.5,IF(K139="No",0,""))))</x:f>
      </x:c>
      <x:c r="U139" s="250" t="str">
        <x:f>IF(G139="Completed",IF(L139="Yes",1,0),"")</x:f>
      </x:c>
      <x:c r="V139" s="251" t="str">
        <x:f>IF(G139&lt;&gt;"Completed","",IF(N139="Positive",1,IF(N139="Neutral",0.5,IF(N139="Caveated",0.25,IF(N139="Absent","",0)))))</x:f>
      </x:c>
    </x:row>
    <x:row r="140" ht="38" customHeight="1">
      <x:c r="A140" s="207" t="str">
        <x:f>IF(B140="","","RUN-"&amp;RIGHT("000"&amp;(ROW()-6),3))</x:f>
      </x:c>
      <x:c r="B140" s="236"/>
      <x:c r="C140" s="137"/>
      <x:c r="D140" s="137"/>
      <x:c r="E140" s="137"/>
      <x:c r="F140" s="137"/>
      <x:c r="G140" s="137"/>
      <x:c r="H140" s="137"/>
      <x:c r="I140" s="137"/>
      <x:c r="J140" s="137"/>
      <x:c r="K140" s="137"/>
      <x:c r="L140" s="137"/>
      <x:c r="M140" s="137"/>
      <x:c r="N140" s="137"/>
      <x:c r="O140" s="137"/>
      <x:c r="P140" s="137"/>
      <x:c r="Q140" s="138"/>
      <x:c r="R140" s="249" t="str">
        <x:f>IF(G140="Completed",IF(H140="Yes",1,0),"")</x:f>
      </x:c>
      <x:c r="S140" s="250" t="str">
        <x:f>IF(G140="Completed",IF(I140="Yes",1,0),"")</x:f>
      </x:c>
      <x:c r="T140" s="250" t="str">
        <x:f>IF(J140&lt;&gt;"Yes","",IF(K140="Yes",1,IF(K140="Partly",0.5,IF(K140="No",0,""))))</x:f>
      </x:c>
      <x:c r="U140" s="250" t="str">
        <x:f>IF(G140="Completed",IF(L140="Yes",1,0),"")</x:f>
      </x:c>
      <x:c r="V140" s="251" t="str">
        <x:f>IF(G140&lt;&gt;"Completed","",IF(N140="Positive",1,IF(N140="Neutral",0.5,IF(N140="Caveated",0.25,IF(N140="Absent","",0)))))</x:f>
      </x:c>
    </x:row>
    <x:row r="141" ht="38" customHeight="1">
      <x:c r="A141" s="207" t="str">
        <x:f>IF(B141="","","RUN-"&amp;RIGHT("000"&amp;(ROW()-6),3))</x:f>
      </x:c>
      <x:c r="B141" s="236"/>
      <x:c r="C141" s="137"/>
      <x:c r="D141" s="137"/>
      <x:c r="E141" s="137"/>
      <x:c r="F141" s="137"/>
      <x:c r="G141" s="137"/>
      <x:c r="H141" s="137"/>
      <x:c r="I141" s="137"/>
      <x:c r="J141" s="137"/>
      <x:c r="K141" s="137"/>
      <x:c r="L141" s="137"/>
      <x:c r="M141" s="137"/>
      <x:c r="N141" s="137"/>
      <x:c r="O141" s="137"/>
      <x:c r="P141" s="137"/>
      <x:c r="Q141" s="138"/>
      <x:c r="R141" s="249" t="str">
        <x:f>IF(G141="Completed",IF(H141="Yes",1,0),"")</x:f>
      </x:c>
      <x:c r="S141" s="250" t="str">
        <x:f>IF(G141="Completed",IF(I141="Yes",1,0),"")</x:f>
      </x:c>
      <x:c r="T141" s="250" t="str">
        <x:f>IF(J141&lt;&gt;"Yes","",IF(K141="Yes",1,IF(K141="Partly",0.5,IF(K141="No",0,""))))</x:f>
      </x:c>
      <x:c r="U141" s="250" t="str">
        <x:f>IF(G141="Completed",IF(L141="Yes",1,0),"")</x:f>
      </x:c>
      <x:c r="V141" s="251" t="str">
        <x:f>IF(G141&lt;&gt;"Completed","",IF(N141="Positive",1,IF(N141="Neutral",0.5,IF(N141="Caveated",0.25,IF(N141="Absent","",0)))))</x:f>
      </x:c>
    </x:row>
    <x:row r="142" ht="38" customHeight="1">
      <x:c r="A142" s="207" t="str">
        <x:f>IF(B142="","","RUN-"&amp;RIGHT("000"&amp;(ROW()-6),3))</x:f>
      </x:c>
      <x:c r="B142" s="236"/>
      <x:c r="C142" s="137"/>
      <x:c r="D142" s="137"/>
      <x:c r="E142" s="137"/>
      <x:c r="F142" s="137"/>
      <x:c r="G142" s="137"/>
      <x:c r="H142" s="137"/>
      <x:c r="I142" s="137"/>
      <x:c r="J142" s="137"/>
      <x:c r="K142" s="137"/>
      <x:c r="L142" s="137"/>
      <x:c r="M142" s="137"/>
      <x:c r="N142" s="137"/>
      <x:c r="O142" s="137"/>
      <x:c r="P142" s="137"/>
      <x:c r="Q142" s="138"/>
      <x:c r="R142" s="249" t="str">
        <x:f>IF(G142="Completed",IF(H142="Yes",1,0),"")</x:f>
      </x:c>
      <x:c r="S142" s="250" t="str">
        <x:f>IF(G142="Completed",IF(I142="Yes",1,0),"")</x:f>
      </x:c>
      <x:c r="T142" s="250" t="str">
        <x:f>IF(J142&lt;&gt;"Yes","",IF(K142="Yes",1,IF(K142="Partly",0.5,IF(K142="No",0,""))))</x:f>
      </x:c>
      <x:c r="U142" s="250" t="str">
        <x:f>IF(G142="Completed",IF(L142="Yes",1,0),"")</x:f>
      </x:c>
      <x:c r="V142" s="251" t="str">
        <x:f>IF(G142&lt;&gt;"Completed","",IF(N142="Positive",1,IF(N142="Neutral",0.5,IF(N142="Caveated",0.25,IF(N142="Absent","",0)))))</x:f>
      </x:c>
    </x:row>
    <x:row r="143" ht="38" customHeight="1">
      <x:c r="A143" s="207" t="str">
        <x:f>IF(B143="","","RUN-"&amp;RIGHT("000"&amp;(ROW()-6),3))</x:f>
      </x:c>
      <x:c r="B143" s="236"/>
      <x:c r="C143" s="137"/>
      <x:c r="D143" s="137"/>
      <x:c r="E143" s="137"/>
      <x:c r="F143" s="137"/>
      <x:c r="G143" s="137"/>
      <x:c r="H143" s="137"/>
      <x:c r="I143" s="137"/>
      <x:c r="J143" s="137"/>
      <x:c r="K143" s="137"/>
      <x:c r="L143" s="137"/>
      <x:c r="M143" s="137"/>
      <x:c r="N143" s="137"/>
      <x:c r="O143" s="137"/>
      <x:c r="P143" s="137"/>
      <x:c r="Q143" s="138"/>
      <x:c r="R143" s="249" t="str">
        <x:f>IF(G143="Completed",IF(H143="Yes",1,0),"")</x:f>
      </x:c>
      <x:c r="S143" s="250" t="str">
        <x:f>IF(G143="Completed",IF(I143="Yes",1,0),"")</x:f>
      </x:c>
      <x:c r="T143" s="250" t="str">
        <x:f>IF(J143&lt;&gt;"Yes","",IF(K143="Yes",1,IF(K143="Partly",0.5,IF(K143="No",0,""))))</x:f>
      </x:c>
      <x:c r="U143" s="250" t="str">
        <x:f>IF(G143="Completed",IF(L143="Yes",1,0),"")</x:f>
      </x:c>
      <x:c r="V143" s="251" t="str">
        <x:f>IF(G143&lt;&gt;"Completed","",IF(N143="Positive",1,IF(N143="Neutral",0.5,IF(N143="Caveated",0.25,IF(N143="Absent","",0)))))</x:f>
      </x:c>
    </x:row>
    <x:row r="144" ht="38" customHeight="1">
      <x:c r="A144" s="207" t="str">
        <x:f>IF(B144="","","RUN-"&amp;RIGHT("000"&amp;(ROW()-6),3))</x:f>
      </x:c>
      <x:c r="B144" s="236"/>
      <x:c r="C144" s="137"/>
      <x:c r="D144" s="137"/>
      <x:c r="E144" s="137"/>
      <x:c r="F144" s="137"/>
      <x:c r="G144" s="137"/>
      <x:c r="H144" s="137"/>
      <x:c r="I144" s="137"/>
      <x:c r="J144" s="137"/>
      <x:c r="K144" s="137"/>
      <x:c r="L144" s="137"/>
      <x:c r="M144" s="137"/>
      <x:c r="N144" s="137"/>
      <x:c r="O144" s="137"/>
      <x:c r="P144" s="137"/>
      <x:c r="Q144" s="138"/>
      <x:c r="R144" s="249" t="str">
        <x:f>IF(G144="Completed",IF(H144="Yes",1,0),"")</x:f>
      </x:c>
      <x:c r="S144" s="250" t="str">
        <x:f>IF(G144="Completed",IF(I144="Yes",1,0),"")</x:f>
      </x:c>
      <x:c r="T144" s="250" t="str">
        <x:f>IF(J144&lt;&gt;"Yes","",IF(K144="Yes",1,IF(K144="Partly",0.5,IF(K144="No",0,""))))</x:f>
      </x:c>
      <x:c r="U144" s="250" t="str">
        <x:f>IF(G144="Completed",IF(L144="Yes",1,0),"")</x:f>
      </x:c>
      <x:c r="V144" s="251" t="str">
        <x:f>IF(G144&lt;&gt;"Completed","",IF(N144="Positive",1,IF(N144="Neutral",0.5,IF(N144="Caveated",0.25,IF(N144="Absent","",0)))))</x:f>
      </x:c>
    </x:row>
    <x:row r="145" ht="38" customHeight="1">
      <x:c r="A145" s="207" t="str">
        <x:f>IF(B145="","","RUN-"&amp;RIGHT("000"&amp;(ROW()-6),3))</x:f>
      </x:c>
      <x:c r="B145" s="236"/>
      <x:c r="C145" s="137"/>
      <x:c r="D145" s="137"/>
      <x:c r="E145" s="137"/>
      <x:c r="F145" s="137"/>
      <x:c r="G145" s="137"/>
      <x:c r="H145" s="137"/>
      <x:c r="I145" s="137"/>
      <x:c r="J145" s="137"/>
      <x:c r="K145" s="137"/>
      <x:c r="L145" s="137"/>
      <x:c r="M145" s="137"/>
      <x:c r="N145" s="137"/>
      <x:c r="O145" s="137"/>
      <x:c r="P145" s="137"/>
      <x:c r="Q145" s="138"/>
      <x:c r="R145" s="249" t="str">
        <x:f>IF(G145="Completed",IF(H145="Yes",1,0),"")</x:f>
      </x:c>
      <x:c r="S145" s="250" t="str">
        <x:f>IF(G145="Completed",IF(I145="Yes",1,0),"")</x:f>
      </x:c>
      <x:c r="T145" s="250" t="str">
        <x:f>IF(J145&lt;&gt;"Yes","",IF(K145="Yes",1,IF(K145="Partly",0.5,IF(K145="No",0,""))))</x:f>
      </x:c>
      <x:c r="U145" s="250" t="str">
        <x:f>IF(G145="Completed",IF(L145="Yes",1,0),"")</x:f>
      </x:c>
      <x:c r="V145" s="251" t="str">
        <x:f>IF(G145&lt;&gt;"Completed","",IF(N145="Positive",1,IF(N145="Neutral",0.5,IF(N145="Caveated",0.25,IF(N145="Absent","",0)))))</x:f>
      </x:c>
    </x:row>
    <x:row r="146" ht="38" customHeight="1">
      <x:c r="A146" s="207" t="str">
        <x:f>IF(B146="","","RUN-"&amp;RIGHT("000"&amp;(ROW()-6),3))</x:f>
      </x:c>
      <x:c r="B146" s="236"/>
      <x:c r="C146" s="137"/>
      <x:c r="D146" s="137"/>
      <x:c r="E146" s="137"/>
      <x:c r="F146" s="137"/>
      <x:c r="G146" s="137"/>
      <x:c r="H146" s="137"/>
      <x:c r="I146" s="137"/>
      <x:c r="J146" s="137"/>
      <x:c r="K146" s="137"/>
      <x:c r="L146" s="137"/>
      <x:c r="M146" s="137"/>
      <x:c r="N146" s="137"/>
      <x:c r="O146" s="137"/>
      <x:c r="P146" s="137"/>
      <x:c r="Q146" s="138"/>
      <x:c r="R146" s="249" t="str">
        <x:f>IF(G146="Completed",IF(H146="Yes",1,0),"")</x:f>
      </x:c>
      <x:c r="S146" s="250" t="str">
        <x:f>IF(G146="Completed",IF(I146="Yes",1,0),"")</x:f>
      </x:c>
      <x:c r="T146" s="250" t="str">
        <x:f>IF(J146&lt;&gt;"Yes","",IF(K146="Yes",1,IF(K146="Partly",0.5,IF(K146="No",0,""))))</x:f>
      </x:c>
      <x:c r="U146" s="250" t="str">
        <x:f>IF(G146="Completed",IF(L146="Yes",1,0),"")</x:f>
      </x:c>
      <x:c r="V146" s="251" t="str">
        <x:f>IF(G146&lt;&gt;"Completed","",IF(N146="Positive",1,IF(N146="Neutral",0.5,IF(N146="Caveated",0.25,IF(N146="Absent","",0)))))</x:f>
      </x:c>
    </x:row>
    <x:row r="147" ht="38" customHeight="1">
      <x:c r="A147" s="207" t="str">
        <x:f>IF(B147="","","RUN-"&amp;RIGHT("000"&amp;(ROW()-6),3))</x:f>
      </x:c>
      <x:c r="B147" s="236"/>
      <x:c r="C147" s="137"/>
      <x:c r="D147" s="137"/>
      <x:c r="E147" s="137"/>
      <x:c r="F147" s="137"/>
      <x:c r="G147" s="137"/>
      <x:c r="H147" s="137"/>
      <x:c r="I147" s="137"/>
      <x:c r="J147" s="137"/>
      <x:c r="K147" s="137"/>
      <x:c r="L147" s="137"/>
      <x:c r="M147" s="137"/>
      <x:c r="N147" s="137"/>
      <x:c r="O147" s="137"/>
      <x:c r="P147" s="137"/>
      <x:c r="Q147" s="138"/>
      <x:c r="R147" s="249" t="str">
        <x:f>IF(G147="Completed",IF(H147="Yes",1,0),"")</x:f>
      </x:c>
      <x:c r="S147" s="250" t="str">
        <x:f>IF(G147="Completed",IF(I147="Yes",1,0),"")</x:f>
      </x:c>
      <x:c r="T147" s="250" t="str">
        <x:f>IF(J147&lt;&gt;"Yes","",IF(K147="Yes",1,IF(K147="Partly",0.5,IF(K147="No",0,""))))</x:f>
      </x:c>
      <x:c r="U147" s="250" t="str">
        <x:f>IF(G147="Completed",IF(L147="Yes",1,0),"")</x:f>
      </x:c>
      <x:c r="V147" s="251" t="str">
        <x:f>IF(G147&lt;&gt;"Completed","",IF(N147="Positive",1,IF(N147="Neutral",0.5,IF(N147="Caveated",0.25,IF(N147="Absent","",0)))))</x:f>
      </x:c>
    </x:row>
    <x:row r="148" ht="38" customHeight="1">
      <x:c r="A148" s="207" t="str">
        <x:f>IF(B148="","","RUN-"&amp;RIGHT("000"&amp;(ROW()-6),3))</x:f>
      </x:c>
      <x:c r="B148" s="236"/>
      <x:c r="C148" s="137"/>
      <x:c r="D148" s="137"/>
      <x:c r="E148" s="137"/>
      <x:c r="F148" s="137"/>
      <x:c r="G148" s="137"/>
      <x:c r="H148" s="137"/>
      <x:c r="I148" s="137"/>
      <x:c r="J148" s="137"/>
      <x:c r="K148" s="137"/>
      <x:c r="L148" s="137"/>
      <x:c r="M148" s="137"/>
      <x:c r="N148" s="137"/>
      <x:c r="O148" s="137"/>
      <x:c r="P148" s="137"/>
      <x:c r="Q148" s="138"/>
      <x:c r="R148" s="249" t="str">
        <x:f>IF(G148="Completed",IF(H148="Yes",1,0),"")</x:f>
      </x:c>
      <x:c r="S148" s="250" t="str">
        <x:f>IF(G148="Completed",IF(I148="Yes",1,0),"")</x:f>
      </x:c>
      <x:c r="T148" s="250" t="str">
        <x:f>IF(J148&lt;&gt;"Yes","",IF(K148="Yes",1,IF(K148="Partly",0.5,IF(K148="No",0,""))))</x:f>
      </x:c>
      <x:c r="U148" s="250" t="str">
        <x:f>IF(G148="Completed",IF(L148="Yes",1,0),"")</x:f>
      </x:c>
      <x:c r="V148" s="251" t="str">
        <x:f>IF(G148&lt;&gt;"Completed","",IF(N148="Positive",1,IF(N148="Neutral",0.5,IF(N148="Caveated",0.25,IF(N148="Absent","",0)))))</x:f>
      </x:c>
    </x:row>
    <x:row r="149" ht="38" customHeight="1">
      <x:c r="A149" s="207" t="str">
        <x:f>IF(B149="","","RUN-"&amp;RIGHT("000"&amp;(ROW()-6),3))</x:f>
      </x:c>
      <x:c r="B149" s="236"/>
      <x:c r="C149" s="137"/>
      <x:c r="D149" s="137"/>
      <x:c r="E149" s="137"/>
      <x:c r="F149" s="137"/>
      <x:c r="G149" s="137"/>
      <x:c r="H149" s="137"/>
      <x:c r="I149" s="137"/>
      <x:c r="J149" s="137"/>
      <x:c r="K149" s="137"/>
      <x:c r="L149" s="137"/>
      <x:c r="M149" s="137"/>
      <x:c r="N149" s="137"/>
      <x:c r="O149" s="137"/>
      <x:c r="P149" s="137"/>
      <x:c r="Q149" s="138"/>
      <x:c r="R149" s="249" t="str">
        <x:f>IF(G149="Completed",IF(H149="Yes",1,0),"")</x:f>
      </x:c>
      <x:c r="S149" s="250" t="str">
        <x:f>IF(G149="Completed",IF(I149="Yes",1,0),"")</x:f>
      </x:c>
      <x:c r="T149" s="250" t="str">
        <x:f>IF(J149&lt;&gt;"Yes","",IF(K149="Yes",1,IF(K149="Partly",0.5,IF(K149="No",0,""))))</x:f>
      </x:c>
      <x:c r="U149" s="250" t="str">
        <x:f>IF(G149="Completed",IF(L149="Yes",1,0),"")</x:f>
      </x:c>
      <x:c r="V149" s="251" t="str">
        <x:f>IF(G149&lt;&gt;"Completed","",IF(N149="Positive",1,IF(N149="Neutral",0.5,IF(N149="Caveated",0.25,IF(N149="Absent","",0)))))</x:f>
      </x:c>
    </x:row>
    <x:row r="150" ht="38" customHeight="1">
      <x:c r="A150" s="207" t="str">
        <x:f>IF(B150="","","RUN-"&amp;RIGHT("000"&amp;(ROW()-6),3))</x:f>
      </x:c>
      <x:c r="B150" s="236"/>
      <x:c r="C150" s="137"/>
      <x:c r="D150" s="137"/>
      <x:c r="E150" s="137"/>
      <x:c r="F150" s="137"/>
      <x:c r="G150" s="137"/>
      <x:c r="H150" s="137"/>
      <x:c r="I150" s="137"/>
      <x:c r="J150" s="137"/>
      <x:c r="K150" s="137"/>
      <x:c r="L150" s="137"/>
      <x:c r="M150" s="137"/>
      <x:c r="N150" s="137"/>
      <x:c r="O150" s="137"/>
      <x:c r="P150" s="137"/>
      <x:c r="Q150" s="138"/>
      <x:c r="R150" s="249" t="str">
        <x:f>IF(G150="Completed",IF(H150="Yes",1,0),"")</x:f>
      </x:c>
      <x:c r="S150" s="250" t="str">
        <x:f>IF(G150="Completed",IF(I150="Yes",1,0),"")</x:f>
      </x:c>
      <x:c r="T150" s="250" t="str">
        <x:f>IF(J150&lt;&gt;"Yes","",IF(K150="Yes",1,IF(K150="Partly",0.5,IF(K150="No",0,""))))</x:f>
      </x:c>
      <x:c r="U150" s="250" t="str">
        <x:f>IF(G150="Completed",IF(L150="Yes",1,0),"")</x:f>
      </x:c>
      <x:c r="V150" s="251" t="str">
        <x:f>IF(G150&lt;&gt;"Completed","",IF(N150="Positive",1,IF(N150="Neutral",0.5,IF(N150="Caveated",0.25,IF(N150="Absent","",0)))))</x:f>
      </x:c>
    </x:row>
    <x:row r="151" ht="38" customHeight="1">
      <x:c r="A151" s="207" t="str">
        <x:f>IF(B151="","","RUN-"&amp;RIGHT("000"&amp;(ROW()-6),3))</x:f>
      </x:c>
      <x:c r="B151" s="236"/>
      <x:c r="C151" s="137"/>
      <x:c r="D151" s="137"/>
      <x:c r="E151" s="137"/>
      <x:c r="F151" s="137"/>
      <x:c r="G151" s="137"/>
      <x:c r="H151" s="137"/>
      <x:c r="I151" s="137"/>
      <x:c r="J151" s="137"/>
      <x:c r="K151" s="137"/>
      <x:c r="L151" s="137"/>
      <x:c r="M151" s="137"/>
      <x:c r="N151" s="137"/>
      <x:c r="O151" s="137"/>
      <x:c r="P151" s="137"/>
      <x:c r="Q151" s="138"/>
      <x:c r="R151" s="249" t="str">
        <x:f>IF(G151="Completed",IF(H151="Yes",1,0),"")</x:f>
      </x:c>
      <x:c r="S151" s="250" t="str">
        <x:f>IF(G151="Completed",IF(I151="Yes",1,0),"")</x:f>
      </x:c>
      <x:c r="T151" s="250" t="str">
        <x:f>IF(J151&lt;&gt;"Yes","",IF(K151="Yes",1,IF(K151="Partly",0.5,IF(K151="No",0,""))))</x:f>
      </x:c>
      <x:c r="U151" s="250" t="str">
        <x:f>IF(G151="Completed",IF(L151="Yes",1,0),"")</x:f>
      </x:c>
      <x:c r="V151" s="251" t="str">
        <x:f>IF(G151&lt;&gt;"Completed","",IF(N151="Positive",1,IF(N151="Neutral",0.5,IF(N151="Caveated",0.25,IF(N151="Absent","",0)))))</x:f>
      </x:c>
    </x:row>
    <x:row r="152" ht="38" customHeight="1">
      <x:c r="A152" s="207" t="str">
        <x:f>IF(B152="","","RUN-"&amp;RIGHT("000"&amp;(ROW()-6),3))</x:f>
      </x:c>
      <x:c r="B152" s="236"/>
      <x:c r="C152" s="137"/>
      <x:c r="D152" s="137"/>
      <x:c r="E152" s="137"/>
      <x:c r="F152" s="137"/>
      <x:c r="G152" s="137"/>
      <x:c r="H152" s="137"/>
      <x:c r="I152" s="137"/>
      <x:c r="J152" s="137"/>
      <x:c r="K152" s="137"/>
      <x:c r="L152" s="137"/>
      <x:c r="M152" s="137"/>
      <x:c r="N152" s="137"/>
      <x:c r="O152" s="137"/>
      <x:c r="P152" s="137"/>
      <x:c r="Q152" s="138"/>
      <x:c r="R152" s="249" t="str">
        <x:f>IF(G152="Completed",IF(H152="Yes",1,0),"")</x:f>
      </x:c>
      <x:c r="S152" s="250" t="str">
        <x:f>IF(G152="Completed",IF(I152="Yes",1,0),"")</x:f>
      </x:c>
      <x:c r="T152" s="250" t="str">
        <x:f>IF(J152&lt;&gt;"Yes","",IF(K152="Yes",1,IF(K152="Partly",0.5,IF(K152="No",0,""))))</x:f>
      </x:c>
      <x:c r="U152" s="250" t="str">
        <x:f>IF(G152="Completed",IF(L152="Yes",1,0),"")</x:f>
      </x:c>
      <x:c r="V152" s="251" t="str">
        <x:f>IF(G152&lt;&gt;"Completed","",IF(N152="Positive",1,IF(N152="Neutral",0.5,IF(N152="Caveated",0.25,IF(N152="Absent","",0)))))</x:f>
      </x:c>
    </x:row>
    <x:row r="153" ht="38" customHeight="1">
      <x:c r="A153" s="207" t="str">
        <x:f>IF(B153="","","RUN-"&amp;RIGHT("000"&amp;(ROW()-6),3))</x:f>
      </x:c>
      <x:c r="B153" s="236"/>
      <x:c r="C153" s="137"/>
      <x:c r="D153" s="137"/>
      <x:c r="E153" s="137"/>
      <x:c r="F153" s="137"/>
      <x:c r="G153" s="137"/>
      <x:c r="H153" s="137"/>
      <x:c r="I153" s="137"/>
      <x:c r="J153" s="137"/>
      <x:c r="K153" s="137"/>
      <x:c r="L153" s="137"/>
      <x:c r="M153" s="137"/>
      <x:c r="N153" s="137"/>
      <x:c r="O153" s="137"/>
      <x:c r="P153" s="137"/>
      <x:c r="Q153" s="138"/>
      <x:c r="R153" s="249" t="str">
        <x:f>IF(G153="Completed",IF(H153="Yes",1,0),"")</x:f>
      </x:c>
      <x:c r="S153" s="250" t="str">
        <x:f>IF(G153="Completed",IF(I153="Yes",1,0),"")</x:f>
      </x:c>
      <x:c r="T153" s="250" t="str">
        <x:f>IF(J153&lt;&gt;"Yes","",IF(K153="Yes",1,IF(K153="Partly",0.5,IF(K153="No",0,""))))</x:f>
      </x:c>
      <x:c r="U153" s="250" t="str">
        <x:f>IF(G153="Completed",IF(L153="Yes",1,0),"")</x:f>
      </x:c>
      <x:c r="V153" s="251" t="str">
        <x:f>IF(G153&lt;&gt;"Completed","",IF(N153="Positive",1,IF(N153="Neutral",0.5,IF(N153="Caveated",0.25,IF(N153="Absent","",0)))))</x:f>
      </x:c>
    </x:row>
    <x:row r="154" ht="38" customHeight="1">
      <x:c r="A154" s="207" t="str">
        <x:f>IF(B154="","","RUN-"&amp;RIGHT("000"&amp;(ROW()-6),3))</x:f>
      </x:c>
      <x:c r="B154" s="236"/>
      <x:c r="C154" s="137"/>
      <x:c r="D154" s="137"/>
      <x:c r="E154" s="137"/>
      <x:c r="F154" s="137"/>
      <x:c r="G154" s="137"/>
      <x:c r="H154" s="137"/>
      <x:c r="I154" s="137"/>
      <x:c r="J154" s="137"/>
      <x:c r="K154" s="137"/>
      <x:c r="L154" s="137"/>
      <x:c r="M154" s="137"/>
      <x:c r="N154" s="137"/>
      <x:c r="O154" s="137"/>
      <x:c r="P154" s="137"/>
      <x:c r="Q154" s="138"/>
      <x:c r="R154" s="249" t="str">
        <x:f>IF(G154="Completed",IF(H154="Yes",1,0),"")</x:f>
      </x:c>
      <x:c r="S154" s="250" t="str">
        <x:f>IF(G154="Completed",IF(I154="Yes",1,0),"")</x:f>
      </x:c>
      <x:c r="T154" s="250" t="str">
        <x:f>IF(J154&lt;&gt;"Yes","",IF(K154="Yes",1,IF(K154="Partly",0.5,IF(K154="No",0,""))))</x:f>
      </x:c>
      <x:c r="U154" s="250" t="str">
        <x:f>IF(G154="Completed",IF(L154="Yes",1,0),"")</x:f>
      </x:c>
      <x:c r="V154" s="251" t="str">
        <x:f>IF(G154&lt;&gt;"Completed","",IF(N154="Positive",1,IF(N154="Neutral",0.5,IF(N154="Caveated",0.25,IF(N154="Absent","",0)))))</x:f>
      </x:c>
    </x:row>
    <x:row r="155" ht="38" customHeight="1">
      <x:c r="A155" s="207" t="str">
        <x:f>IF(B155="","","RUN-"&amp;RIGHT("000"&amp;(ROW()-6),3))</x:f>
      </x:c>
      <x:c r="B155" s="236"/>
      <x:c r="C155" s="137"/>
      <x:c r="D155" s="137"/>
      <x:c r="E155" s="137"/>
      <x:c r="F155" s="137"/>
      <x:c r="G155" s="137"/>
      <x:c r="H155" s="137"/>
      <x:c r="I155" s="137"/>
      <x:c r="J155" s="137"/>
      <x:c r="K155" s="137"/>
      <x:c r="L155" s="137"/>
      <x:c r="M155" s="137"/>
      <x:c r="N155" s="137"/>
      <x:c r="O155" s="137"/>
      <x:c r="P155" s="137"/>
      <x:c r="Q155" s="138"/>
      <x:c r="R155" s="249" t="str">
        <x:f>IF(G155="Completed",IF(H155="Yes",1,0),"")</x:f>
      </x:c>
      <x:c r="S155" s="250" t="str">
        <x:f>IF(G155="Completed",IF(I155="Yes",1,0),"")</x:f>
      </x:c>
      <x:c r="T155" s="250" t="str">
        <x:f>IF(J155&lt;&gt;"Yes","",IF(K155="Yes",1,IF(K155="Partly",0.5,IF(K155="No",0,""))))</x:f>
      </x:c>
      <x:c r="U155" s="250" t="str">
        <x:f>IF(G155="Completed",IF(L155="Yes",1,0),"")</x:f>
      </x:c>
      <x:c r="V155" s="251" t="str">
        <x:f>IF(G155&lt;&gt;"Completed","",IF(N155="Positive",1,IF(N155="Neutral",0.5,IF(N155="Caveated",0.25,IF(N155="Absent","",0)))))</x:f>
      </x:c>
    </x:row>
    <x:row r="156" ht="38" customHeight="1">
      <x:c r="A156" s="207" t="str">
        <x:f>IF(B156="","","RUN-"&amp;RIGHT("000"&amp;(ROW()-6),3))</x:f>
      </x:c>
      <x:c r="B156" s="236"/>
      <x:c r="C156" s="137"/>
      <x:c r="D156" s="137"/>
      <x:c r="E156" s="137"/>
      <x:c r="F156" s="137"/>
      <x:c r="G156" s="137"/>
      <x:c r="H156" s="137"/>
      <x:c r="I156" s="137"/>
      <x:c r="J156" s="137"/>
      <x:c r="K156" s="137"/>
      <x:c r="L156" s="137"/>
      <x:c r="M156" s="137"/>
      <x:c r="N156" s="137"/>
      <x:c r="O156" s="137"/>
      <x:c r="P156" s="137"/>
      <x:c r="Q156" s="138"/>
      <x:c r="R156" s="249" t="str">
        <x:f>IF(G156="Completed",IF(H156="Yes",1,0),"")</x:f>
      </x:c>
      <x:c r="S156" s="250" t="str">
        <x:f>IF(G156="Completed",IF(I156="Yes",1,0),"")</x:f>
      </x:c>
      <x:c r="T156" s="250" t="str">
        <x:f>IF(J156&lt;&gt;"Yes","",IF(K156="Yes",1,IF(K156="Partly",0.5,IF(K156="No",0,""))))</x:f>
      </x:c>
      <x:c r="U156" s="250" t="str">
        <x:f>IF(G156="Completed",IF(L156="Yes",1,0),"")</x:f>
      </x:c>
      <x:c r="V156" s="251" t="str">
        <x:f>IF(G156&lt;&gt;"Completed","",IF(N156="Positive",1,IF(N156="Neutral",0.5,IF(N156="Caveated",0.25,IF(N156="Absent","",0)))))</x:f>
      </x:c>
    </x:row>
    <x:row r="157" ht="38" customHeight="1">
      <x:c r="A157" s="207" t="str">
        <x:f>IF(B157="","","RUN-"&amp;RIGHT("000"&amp;(ROW()-6),3))</x:f>
      </x:c>
      <x:c r="B157" s="236"/>
      <x:c r="C157" s="137"/>
      <x:c r="D157" s="137"/>
      <x:c r="E157" s="137"/>
      <x:c r="F157" s="137"/>
      <x:c r="G157" s="137"/>
      <x:c r="H157" s="137"/>
      <x:c r="I157" s="137"/>
      <x:c r="J157" s="137"/>
      <x:c r="K157" s="137"/>
      <x:c r="L157" s="137"/>
      <x:c r="M157" s="137"/>
      <x:c r="N157" s="137"/>
      <x:c r="O157" s="137"/>
      <x:c r="P157" s="137"/>
      <x:c r="Q157" s="138"/>
      <x:c r="R157" s="249" t="str">
        <x:f>IF(G157="Completed",IF(H157="Yes",1,0),"")</x:f>
      </x:c>
      <x:c r="S157" s="250" t="str">
        <x:f>IF(G157="Completed",IF(I157="Yes",1,0),"")</x:f>
      </x:c>
      <x:c r="T157" s="250" t="str">
        <x:f>IF(J157&lt;&gt;"Yes","",IF(K157="Yes",1,IF(K157="Partly",0.5,IF(K157="No",0,""))))</x:f>
      </x:c>
      <x:c r="U157" s="250" t="str">
        <x:f>IF(G157="Completed",IF(L157="Yes",1,0),"")</x:f>
      </x:c>
      <x:c r="V157" s="251" t="str">
        <x:f>IF(G157&lt;&gt;"Completed","",IF(N157="Positive",1,IF(N157="Neutral",0.5,IF(N157="Caveated",0.25,IF(N157="Absent","",0)))))</x:f>
      </x:c>
    </x:row>
    <x:row r="158" ht="38" customHeight="1">
      <x:c r="A158" s="207" t="str">
        <x:f>IF(B158="","","RUN-"&amp;RIGHT("000"&amp;(ROW()-6),3))</x:f>
      </x:c>
      <x:c r="B158" s="236"/>
      <x:c r="C158" s="137"/>
      <x:c r="D158" s="137"/>
      <x:c r="E158" s="137"/>
      <x:c r="F158" s="137"/>
      <x:c r="G158" s="137"/>
      <x:c r="H158" s="137"/>
      <x:c r="I158" s="137"/>
      <x:c r="J158" s="137"/>
      <x:c r="K158" s="137"/>
      <x:c r="L158" s="137"/>
      <x:c r="M158" s="137"/>
      <x:c r="N158" s="137"/>
      <x:c r="O158" s="137"/>
      <x:c r="P158" s="137"/>
      <x:c r="Q158" s="138"/>
      <x:c r="R158" s="249" t="str">
        <x:f>IF(G158="Completed",IF(H158="Yes",1,0),"")</x:f>
      </x:c>
      <x:c r="S158" s="250" t="str">
        <x:f>IF(G158="Completed",IF(I158="Yes",1,0),"")</x:f>
      </x:c>
      <x:c r="T158" s="250" t="str">
        <x:f>IF(J158&lt;&gt;"Yes","",IF(K158="Yes",1,IF(K158="Partly",0.5,IF(K158="No",0,""))))</x:f>
      </x:c>
      <x:c r="U158" s="250" t="str">
        <x:f>IF(G158="Completed",IF(L158="Yes",1,0),"")</x:f>
      </x:c>
      <x:c r="V158" s="251" t="str">
        <x:f>IF(G158&lt;&gt;"Completed","",IF(N158="Positive",1,IF(N158="Neutral",0.5,IF(N158="Caveated",0.25,IF(N158="Absent","",0)))))</x:f>
      </x:c>
    </x:row>
    <x:row r="159" ht="38" customHeight="1">
      <x:c r="A159" s="207" t="str">
        <x:f>IF(B159="","","RUN-"&amp;RIGHT("000"&amp;(ROW()-6),3))</x:f>
      </x:c>
      <x:c r="B159" s="236"/>
      <x:c r="C159" s="137"/>
      <x:c r="D159" s="137"/>
      <x:c r="E159" s="137"/>
      <x:c r="F159" s="137"/>
      <x:c r="G159" s="137"/>
      <x:c r="H159" s="137"/>
      <x:c r="I159" s="137"/>
      <x:c r="J159" s="137"/>
      <x:c r="K159" s="137"/>
      <x:c r="L159" s="137"/>
      <x:c r="M159" s="137"/>
      <x:c r="N159" s="137"/>
      <x:c r="O159" s="137"/>
      <x:c r="P159" s="137"/>
      <x:c r="Q159" s="138"/>
      <x:c r="R159" s="249" t="str">
        <x:f>IF(G159="Completed",IF(H159="Yes",1,0),"")</x:f>
      </x:c>
      <x:c r="S159" s="250" t="str">
        <x:f>IF(G159="Completed",IF(I159="Yes",1,0),"")</x:f>
      </x:c>
      <x:c r="T159" s="250" t="str">
        <x:f>IF(J159&lt;&gt;"Yes","",IF(K159="Yes",1,IF(K159="Partly",0.5,IF(K159="No",0,""))))</x:f>
      </x:c>
      <x:c r="U159" s="250" t="str">
        <x:f>IF(G159="Completed",IF(L159="Yes",1,0),"")</x:f>
      </x:c>
      <x:c r="V159" s="251" t="str">
        <x:f>IF(G159&lt;&gt;"Completed","",IF(N159="Positive",1,IF(N159="Neutral",0.5,IF(N159="Caveated",0.25,IF(N159="Absent","",0)))))</x:f>
      </x:c>
    </x:row>
    <x:row r="160" ht="38" customHeight="1">
      <x:c r="A160" s="207" t="str">
        <x:f>IF(B160="","","RUN-"&amp;RIGHT("000"&amp;(ROW()-6),3))</x:f>
      </x:c>
      <x:c r="B160" s="236"/>
      <x:c r="C160" s="137"/>
      <x:c r="D160" s="137"/>
      <x:c r="E160" s="137"/>
      <x:c r="F160" s="137"/>
      <x:c r="G160" s="137"/>
      <x:c r="H160" s="137"/>
      <x:c r="I160" s="137"/>
      <x:c r="J160" s="137"/>
      <x:c r="K160" s="137"/>
      <x:c r="L160" s="137"/>
      <x:c r="M160" s="137"/>
      <x:c r="N160" s="137"/>
      <x:c r="O160" s="137"/>
      <x:c r="P160" s="137"/>
      <x:c r="Q160" s="138"/>
      <x:c r="R160" s="249" t="str">
        <x:f>IF(G160="Completed",IF(H160="Yes",1,0),"")</x:f>
      </x:c>
      <x:c r="S160" s="250" t="str">
        <x:f>IF(G160="Completed",IF(I160="Yes",1,0),"")</x:f>
      </x:c>
      <x:c r="T160" s="250" t="str">
        <x:f>IF(J160&lt;&gt;"Yes","",IF(K160="Yes",1,IF(K160="Partly",0.5,IF(K160="No",0,""))))</x:f>
      </x:c>
      <x:c r="U160" s="250" t="str">
        <x:f>IF(G160="Completed",IF(L160="Yes",1,0),"")</x:f>
      </x:c>
      <x:c r="V160" s="251" t="str">
        <x:f>IF(G160&lt;&gt;"Completed","",IF(N160="Positive",1,IF(N160="Neutral",0.5,IF(N160="Caveated",0.25,IF(N160="Absent","",0)))))</x:f>
      </x:c>
    </x:row>
    <x:row r="161" ht="38" customHeight="1">
      <x:c r="A161" s="207" t="str">
        <x:f>IF(B161="","","RUN-"&amp;RIGHT("000"&amp;(ROW()-6),3))</x:f>
      </x:c>
      <x:c r="B161" s="236"/>
      <x:c r="C161" s="137"/>
      <x:c r="D161" s="137"/>
      <x:c r="E161" s="137"/>
      <x:c r="F161" s="137"/>
      <x:c r="G161" s="137"/>
      <x:c r="H161" s="137"/>
      <x:c r="I161" s="137"/>
      <x:c r="J161" s="137"/>
      <x:c r="K161" s="137"/>
      <x:c r="L161" s="137"/>
      <x:c r="M161" s="137"/>
      <x:c r="N161" s="137"/>
      <x:c r="O161" s="137"/>
      <x:c r="P161" s="137"/>
      <x:c r="Q161" s="138"/>
      <x:c r="R161" s="249" t="str">
        <x:f>IF(G161="Completed",IF(H161="Yes",1,0),"")</x:f>
      </x:c>
      <x:c r="S161" s="250" t="str">
        <x:f>IF(G161="Completed",IF(I161="Yes",1,0),"")</x:f>
      </x:c>
      <x:c r="T161" s="250" t="str">
        <x:f>IF(J161&lt;&gt;"Yes","",IF(K161="Yes",1,IF(K161="Partly",0.5,IF(K161="No",0,""))))</x:f>
      </x:c>
      <x:c r="U161" s="250" t="str">
        <x:f>IF(G161="Completed",IF(L161="Yes",1,0),"")</x:f>
      </x:c>
      <x:c r="V161" s="251" t="str">
        <x:f>IF(G161&lt;&gt;"Completed","",IF(N161="Positive",1,IF(N161="Neutral",0.5,IF(N161="Caveated",0.25,IF(N161="Absent","",0)))))</x:f>
      </x:c>
    </x:row>
    <x:row r="162" ht="38" customHeight="1">
      <x:c r="A162" s="207" t="str">
        <x:f>IF(B162="","","RUN-"&amp;RIGHT("000"&amp;(ROW()-6),3))</x:f>
      </x:c>
      <x:c r="B162" s="236"/>
      <x:c r="C162" s="137"/>
      <x:c r="D162" s="137"/>
      <x:c r="E162" s="137"/>
      <x:c r="F162" s="137"/>
      <x:c r="G162" s="137"/>
      <x:c r="H162" s="137"/>
      <x:c r="I162" s="137"/>
      <x:c r="J162" s="137"/>
      <x:c r="K162" s="137"/>
      <x:c r="L162" s="137"/>
      <x:c r="M162" s="137"/>
      <x:c r="N162" s="137"/>
      <x:c r="O162" s="137"/>
      <x:c r="P162" s="137"/>
      <x:c r="Q162" s="138"/>
      <x:c r="R162" s="249" t="str">
        <x:f>IF(G162="Completed",IF(H162="Yes",1,0),"")</x:f>
      </x:c>
      <x:c r="S162" s="250" t="str">
        <x:f>IF(G162="Completed",IF(I162="Yes",1,0),"")</x:f>
      </x:c>
      <x:c r="T162" s="250" t="str">
        <x:f>IF(J162&lt;&gt;"Yes","",IF(K162="Yes",1,IF(K162="Partly",0.5,IF(K162="No",0,""))))</x:f>
      </x:c>
      <x:c r="U162" s="250" t="str">
        <x:f>IF(G162="Completed",IF(L162="Yes",1,0),"")</x:f>
      </x:c>
      <x:c r="V162" s="251" t="str">
        <x:f>IF(G162&lt;&gt;"Completed","",IF(N162="Positive",1,IF(N162="Neutral",0.5,IF(N162="Caveated",0.25,IF(N162="Absent","",0)))))</x:f>
      </x:c>
    </x:row>
    <x:row r="163" ht="38" customHeight="1">
      <x:c r="A163" s="207" t="str">
        <x:f>IF(B163="","","RUN-"&amp;RIGHT("000"&amp;(ROW()-6),3))</x:f>
      </x:c>
      <x:c r="B163" s="236"/>
      <x:c r="C163" s="137"/>
      <x:c r="D163" s="137"/>
      <x:c r="E163" s="137"/>
      <x:c r="F163" s="137"/>
      <x:c r="G163" s="137"/>
      <x:c r="H163" s="137"/>
      <x:c r="I163" s="137"/>
      <x:c r="J163" s="137"/>
      <x:c r="K163" s="137"/>
      <x:c r="L163" s="137"/>
      <x:c r="M163" s="137"/>
      <x:c r="N163" s="137"/>
      <x:c r="O163" s="137"/>
      <x:c r="P163" s="137"/>
      <x:c r="Q163" s="138"/>
      <x:c r="R163" s="249" t="str">
        <x:f>IF(G163="Completed",IF(H163="Yes",1,0),"")</x:f>
      </x:c>
      <x:c r="S163" s="250" t="str">
        <x:f>IF(G163="Completed",IF(I163="Yes",1,0),"")</x:f>
      </x:c>
      <x:c r="T163" s="250" t="str">
        <x:f>IF(J163&lt;&gt;"Yes","",IF(K163="Yes",1,IF(K163="Partly",0.5,IF(K163="No",0,""))))</x:f>
      </x:c>
      <x:c r="U163" s="250" t="str">
        <x:f>IF(G163="Completed",IF(L163="Yes",1,0),"")</x:f>
      </x:c>
      <x:c r="V163" s="251" t="str">
        <x:f>IF(G163&lt;&gt;"Completed","",IF(N163="Positive",1,IF(N163="Neutral",0.5,IF(N163="Caveated",0.25,IF(N163="Absent","",0)))))</x:f>
      </x:c>
    </x:row>
    <x:row r="164" ht="38" customHeight="1">
      <x:c r="A164" s="207" t="str">
        <x:f>IF(B164="","","RUN-"&amp;RIGHT("000"&amp;(ROW()-6),3))</x:f>
      </x:c>
      <x:c r="B164" s="236"/>
      <x:c r="C164" s="137"/>
      <x:c r="D164" s="137"/>
      <x:c r="E164" s="137"/>
      <x:c r="F164" s="137"/>
      <x:c r="G164" s="137"/>
      <x:c r="H164" s="137"/>
      <x:c r="I164" s="137"/>
      <x:c r="J164" s="137"/>
      <x:c r="K164" s="137"/>
      <x:c r="L164" s="137"/>
      <x:c r="M164" s="137"/>
      <x:c r="N164" s="137"/>
      <x:c r="O164" s="137"/>
      <x:c r="P164" s="137"/>
      <x:c r="Q164" s="138"/>
      <x:c r="R164" s="249" t="str">
        <x:f>IF(G164="Completed",IF(H164="Yes",1,0),"")</x:f>
      </x:c>
      <x:c r="S164" s="250" t="str">
        <x:f>IF(G164="Completed",IF(I164="Yes",1,0),"")</x:f>
      </x:c>
      <x:c r="T164" s="250" t="str">
        <x:f>IF(J164&lt;&gt;"Yes","",IF(K164="Yes",1,IF(K164="Partly",0.5,IF(K164="No",0,""))))</x:f>
      </x:c>
      <x:c r="U164" s="250" t="str">
        <x:f>IF(G164="Completed",IF(L164="Yes",1,0),"")</x:f>
      </x:c>
      <x:c r="V164" s="251" t="str">
        <x:f>IF(G164&lt;&gt;"Completed","",IF(N164="Positive",1,IF(N164="Neutral",0.5,IF(N164="Caveated",0.25,IF(N164="Absent","",0)))))</x:f>
      </x:c>
    </x:row>
    <x:row r="165" ht="38" customHeight="1">
      <x:c r="A165" s="207" t="str">
        <x:f>IF(B165="","","RUN-"&amp;RIGHT("000"&amp;(ROW()-6),3))</x:f>
      </x:c>
      <x:c r="B165" s="236"/>
      <x:c r="C165" s="137"/>
      <x:c r="D165" s="137"/>
      <x:c r="E165" s="137"/>
      <x:c r="F165" s="137"/>
      <x:c r="G165" s="137"/>
      <x:c r="H165" s="137"/>
      <x:c r="I165" s="137"/>
      <x:c r="J165" s="137"/>
      <x:c r="K165" s="137"/>
      <x:c r="L165" s="137"/>
      <x:c r="M165" s="137"/>
      <x:c r="N165" s="137"/>
      <x:c r="O165" s="137"/>
      <x:c r="P165" s="137"/>
      <x:c r="Q165" s="138"/>
      <x:c r="R165" s="249" t="str">
        <x:f>IF(G165="Completed",IF(H165="Yes",1,0),"")</x:f>
      </x:c>
      <x:c r="S165" s="250" t="str">
        <x:f>IF(G165="Completed",IF(I165="Yes",1,0),"")</x:f>
      </x:c>
      <x:c r="T165" s="250" t="str">
        <x:f>IF(J165&lt;&gt;"Yes","",IF(K165="Yes",1,IF(K165="Partly",0.5,IF(K165="No",0,""))))</x:f>
      </x:c>
      <x:c r="U165" s="250" t="str">
        <x:f>IF(G165="Completed",IF(L165="Yes",1,0),"")</x:f>
      </x:c>
      <x:c r="V165" s="251" t="str">
        <x:f>IF(G165&lt;&gt;"Completed","",IF(N165="Positive",1,IF(N165="Neutral",0.5,IF(N165="Caveated",0.25,IF(N165="Absent","",0)))))</x:f>
      </x:c>
    </x:row>
    <x:row r="166" ht="38" customHeight="1">
      <x:c r="A166" s="207" t="str">
        <x:f>IF(B166="","","RUN-"&amp;RIGHT("000"&amp;(ROW()-6),3))</x:f>
      </x:c>
      <x:c r="B166" s="236"/>
      <x:c r="C166" s="137"/>
      <x:c r="D166" s="137"/>
      <x:c r="E166" s="137"/>
      <x:c r="F166" s="137"/>
      <x:c r="G166" s="137"/>
      <x:c r="H166" s="137"/>
      <x:c r="I166" s="137"/>
      <x:c r="J166" s="137"/>
      <x:c r="K166" s="137"/>
      <x:c r="L166" s="137"/>
      <x:c r="M166" s="137"/>
      <x:c r="N166" s="137"/>
      <x:c r="O166" s="137"/>
      <x:c r="P166" s="137"/>
      <x:c r="Q166" s="138"/>
      <x:c r="R166" s="249" t="str">
        <x:f>IF(G166="Completed",IF(H166="Yes",1,0),"")</x:f>
      </x:c>
      <x:c r="S166" s="250" t="str">
        <x:f>IF(G166="Completed",IF(I166="Yes",1,0),"")</x:f>
      </x:c>
      <x:c r="T166" s="250" t="str">
        <x:f>IF(J166&lt;&gt;"Yes","",IF(K166="Yes",1,IF(K166="Partly",0.5,IF(K166="No",0,""))))</x:f>
      </x:c>
      <x:c r="U166" s="250" t="str">
        <x:f>IF(G166="Completed",IF(L166="Yes",1,0),"")</x:f>
      </x:c>
      <x:c r="V166" s="251" t="str">
        <x:f>IF(G166&lt;&gt;"Completed","",IF(N166="Positive",1,IF(N166="Neutral",0.5,IF(N166="Caveated",0.25,IF(N166="Absent","",0)))))</x:f>
      </x:c>
    </x:row>
    <x:row r="167" ht="38" customHeight="1">
      <x:c r="A167" s="207" t="str">
        <x:f>IF(B167="","","RUN-"&amp;RIGHT("000"&amp;(ROW()-6),3))</x:f>
      </x:c>
      <x:c r="B167" s="236"/>
      <x:c r="C167" s="137"/>
      <x:c r="D167" s="137"/>
      <x:c r="E167" s="137"/>
      <x:c r="F167" s="137"/>
      <x:c r="G167" s="137"/>
      <x:c r="H167" s="137"/>
      <x:c r="I167" s="137"/>
      <x:c r="J167" s="137"/>
      <x:c r="K167" s="137"/>
      <x:c r="L167" s="137"/>
      <x:c r="M167" s="137"/>
      <x:c r="N167" s="137"/>
      <x:c r="O167" s="137"/>
      <x:c r="P167" s="137"/>
      <x:c r="Q167" s="138"/>
      <x:c r="R167" s="249" t="str">
        <x:f>IF(G167="Completed",IF(H167="Yes",1,0),"")</x:f>
      </x:c>
      <x:c r="S167" s="250" t="str">
        <x:f>IF(G167="Completed",IF(I167="Yes",1,0),"")</x:f>
      </x:c>
      <x:c r="T167" s="250" t="str">
        <x:f>IF(J167&lt;&gt;"Yes","",IF(K167="Yes",1,IF(K167="Partly",0.5,IF(K167="No",0,""))))</x:f>
      </x:c>
      <x:c r="U167" s="250" t="str">
        <x:f>IF(G167="Completed",IF(L167="Yes",1,0),"")</x:f>
      </x:c>
      <x:c r="V167" s="251" t="str">
        <x:f>IF(G167&lt;&gt;"Completed","",IF(N167="Positive",1,IF(N167="Neutral",0.5,IF(N167="Caveated",0.25,IF(N167="Absent","",0)))))</x:f>
      </x:c>
    </x:row>
    <x:row r="168" ht="38" customHeight="1">
      <x:c r="A168" s="207" t="str">
        <x:f>IF(B168="","","RUN-"&amp;RIGHT("000"&amp;(ROW()-6),3))</x:f>
      </x:c>
      <x:c r="B168" s="236"/>
      <x:c r="C168" s="137"/>
      <x:c r="D168" s="137"/>
      <x:c r="E168" s="137"/>
      <x:c r="F168" s="137"/>
      <x:c r="G168" s="137"/>
      <x:c r="H168" s="137"/>
      <x:c r="I168" s="137"/>
      <x:c r="J168" s="137"/>
      <x:c r="K168" s="137"/>
      <x:c r="L168" s="137"/>
      <x:c r="M168" s="137"/>
      <x:c r="N168" s="137"/>
      <x:c r="O168" s="137"/>
      <x:c r="P168" s="137"/>
      <x:c r="Q168" s="138"/>
      <x:c r="R168" s="249" t="str">
        <x:f>IF(G168="Completed",IF(H168="Yes",1,0),"")</x:f>
      </x:c>
      <x:c r="S168" s="250" t="str">
        <x:f>IF(G168="Completed",IF(I168="Yes",1,0),"")</x:f>
      </x:c>
      <x:c r="T168" s="250" t="str">
        <x:f>IF(J168&lt;&gt;"Yes","",IF(K168="Yes",1,IF(K168="Partly",0.5,IF(K168="No",0,""))))</x:f>
      </x:c>
      <x:c r="U168" s="250" t="str">
        <x:f>IF(G168="Completed",IF(L168="Yes",1,0),"")</x:f>
      </x:c>
      <x:c r="V168" s="251" t="str">
        <x:f>IF(G168&lt;&gt;"Completed","",IF(N168="Positive",1,IF(N168="Neutral",0.5,IF(N168="Caveated",0.25,IF(N168="Absent","",0)))))</x:f>
      </x:c>
    </x:row>
    <x:row r="169" ht="38" customHeight="1">
      <x:c r="A169" s="207" t="str">
        <x:f>IF(B169="","","RUN-"&amp;RIGHT("000"&amp;(ROW()-6),3))</x:f>
      </x:c>
      <x:c r="B169" s="236"/>
      <x:c r="C169" s="137"/>
      <x:c r="D169" s="137"/>
      <x:c r="E169" s="137"/>
      <x:c r="F169" s="137"/>
      <x:c r="G169" s="137"/>
      <x:c r="H169" s="137"/>
      <x:c r="I169" s="137"/>
      <x:c r="J169" s="137"/>
      <x:c r="K169" s="137"/>
      <x:c r="L169" s="137"/>
      <x:c r="M169" s="137"/>
      <x:c r="N169" s="137"/>
      <x:c r="O169" s="137"/>
      <x:c r="P169" s="137"/>
      <x:c r="Q169" s="138"/>
      <x:c r="R169" s="249" t="str">
        <x:f>IF(G169="Completed",IF(H169="Yes",1,0),"")</x:f>
      </x:c>
      <x:c r="S169" s="250" t="str">
        <x:f>IF(G169="Completed",IF(I169="Yes",1,0),"")</x:f>
      </x:c>
      <x:c r="T169" s="250" t="str">
        <x:f>IF(J169&lt;&gt;"Yes","",IF(K169="Yes",1,IF(K169="Partly",0.5,IF(K169="No",0,""))))</x:f>
      </x:c>
      <x:c r="U169" s="250" t="str">
        <x:f>IF(G169="Completed",IF(L169="Yes",1,0),"")</x:f>
      </x:c>
      <x:c r="V169" s="251" t="str">
        <x:f>IF(G169&lt;&gt;"Completed","",IF(N169="Positive",1,IF(N169="Neutral",0.5,IF(N169="Caveated",0.25,IF(N169="Absent","",0)))))</x:f>
      </x:c>
    </x:row>
    <x:row r="170" ht="38" customHeight="1">
      <x:c r="A170" s="207" t="str">
        <x:f>IF(B170="","","RUN-"&amp;RIGHT("000"&amp;(ROW()-6),3))</x:f>
      </x:c>
      <x:c r="B170" s="236"/>
      <x:c r="C170" s="137"/>
      <x:c r="D170" s="137"/>
      <x:c r="E170" s="137"/>
      <x:c r="F170" s="137"/>
      <x:c r="G170" s="137"/>
      <x:c r="H170" s="137"/>
      <x:c r="I170" s="137"/>
      <x:c r="J170" s="137"/>
      <x:c r="K170" s="137"/>
      <x:c r="L170" s="137"/>
      <x:c r="M170" s="137"/>
      <x:c r="N170" s="137"/>
      <x:c r="O170" s="137"/>
      <x:c r="P170" s="137"/>
      <x:c r="Q170" s="138"/>
      <x:c r="R170" s="249" t="str">
        <x:f>IF(G170="Completed",IF(H170="Yes",1,0),"")</x:f>
      </x:c>
      <x:c r="S170" s="250" t="str">
        <x:f>IF(G170="Completed",IF(I170="Yes",1,0),"")</x:f>
      </x:c>
      <x:c r="T170" s="250" t="str">
        <x:f>IF(J170&lt;&gt;"Yes","",IF(K170="Yes",1,IF(K170="Partly",0.5,IF(K170="No",0,""))))</x:f>
      </x:c>
      <x:c r="U170" s="250" t="str">
        <x:f>IF(G170="Completed",IF(L170="Yes",1,0),"")</x:f>
      </x:c>
      <x:c r="V170" s="251" t="str">
        <x:f>IF(G170&lt;&gt;"Completed","",IF(N170="Positive",1,IF(N170="Neutral",0.5,IF(N170="Caveated",0.25,IF(N170="Absent","",0)))))</x:f>
      </x:c>
    </x:row>
    <x:row r="171" ht="38" customHeight="1">
      <x:c r="A171" s="207" t="str">
        <x:f>IF(B171="","","RUN-"&amp;RIGHT("000"&amp;(ROW()-6),3))</x:f>
      </x:c>
      <x:c r="B171" s="236"/>
      <x:c r="C171" s="137"/>
      <x:c r="D171" s="137"/>
      <x:c r="E171" s="137"/>
      <x:c r="F171" s="137"/>
      <x:c r="G171" s="137"/>
      <x:c r="H171" s="137"/>
      <x:c r="I171" s="137"/>
      <x:c r="J171" s="137"/>
      <x:c r="K171" s="137"/>
      <x:c r="L171" s="137"/>
      <x:c r="M171" s="137"/>
      <x:c r="N171" s="137"/>
      <x:c r="O171" s="137"/>
      <x:c r="P171" s="137"/>
      <x:c r="Q171" s="138"/>
      <x:c r="R171" s="249" t="str">
        <x:f>IF(G171="Completed",IF(H171="Yes",1,0),"")</x:f>
      </x:c>
      <x:c r="S171" s="250" t="str">
        <x:f>IF(G171="Completed",IF(I171="Yes",1,0),"")</x:f>
      </x:c>
      <x:c r="T171" s="250" t="str">
        <x:f>IF(J171&lt;&gt;"Yes","",IF(K171="Yes",1,IF(K171="Partly",0.5,IF(K171="No",0,""))))</x:f>
      </x:c>
      <x:c r="U171" s="250" t="str">
        <x:f>IF(G171="Completed",IF(L171="Yes",1,0),"")</x:f>
      </x:c>
      <x:c r="V171" s="251" t="str">
        <x:f>IF(G171&lt;&gt;"Completed","",IF(N171="Positive",1,IF(N171="Neutral",0.5,IF(N171="Caveated",0.25,IF(N171="Absent","",0)))))</x:f>
      </x:c>
    </x:row>
    <x:row r="172" ht="38" customHeight="1">
      <x:c r="A172" s="207" t="str">
        <x:f>IF(B172="","","RUN-"&amp;RIGHT("000"&amp;(ROW()-6),3))</x:f>
      </x:c>
      <x:c r="B172" s="236"/>
      <x:c r="C172" s="137"/>
      <x:c r="D172" s="137"/>
      <x:c r="E172" s="137"/>
      <x:c r="F172" s="137"/>
      <x:c r="G172" s="137"/>
      <x:c r="H172" s="137"/>
      <x:c r="I172" s="137"/>
      <x:c r="J172" s="137"/>
      <x:c r="K172" s="137"/>
      <x:c r="L172" s="137"/>
      <x:c r="M172" s="137"/>
      <x:c r="N172" s="137"/>
      <x:c r="O172" s="137"/>
      <x:c r="P172" s="137"/>
      <x:c r="Q172" s="138"/>
      <x:c r="R172" s="249" t="str">
        <x:f>IF(G172="Completed",IF(H172="Yes",1,0),"")</x:f>
      </x:c>
      <x:c r="S172" s="250" t="str">
        <x:f>IF(G172="Completed",IF(I172="Yes",1,0),"")</x:f>
      </x:c>
      <x:c r="T172" s="250" t="str">
        <x:f>IF(J172&lt;&gt;"Yes","",IF(K172="Yes",1,IF(K172="Partly",0.5,IF(K172="No",0,""))))</x:f>
      </x:c>
      <x:c r="U172" s="250" t="str">
        <x:f>IF(G172="Completed",IF(L172="Yes",1,0),"")</x:f>
      </x:c>
      <x:c r="V172" s="251" t="str">
        <x:f>IF(G172&lt;&gt;"Completed","",IF(N172="Positive",1,IF(N172="Neutral",0.5,IF(N172="Caveated",0.25,IF(N172="Absent","",0)))))</x:f>
      </x:c>
    </x:row>
    <x:row r="173" ht="38" customHeight="1">
      <x:c r="A173" s="207" t="str">
        <x:f>IF(B173="","","RUN-"&amp;RIGHT("000"&amp;(ROW()-6),3))</x:f>
      </x:c>
      <x:c r="B173" s="236"/>
      <x:c r="C173" s="137"/>
      <x:c r="D173" s="137"/>
      <x:c r="E173" s="137"/>
      <x:c r="F173" s="137"/>
      <x:c r="G173" s="137"/>
      <x:c r="H173" s="137"/>
      <x:c r="I173" s="137"/>
      <x:c r="J173" s="137"/>
      <x:c r="K173" s="137"/>
      <x:c r="L173" s="137"/>
      <x:c r="M173" s="137"/>
      <x:c r="N173" s="137"/>
      <x:c r="O173" s="137"/>
      <x:c r="P173" s="137"/>
      <x:c r="Q173" s="138"/>
      <x:c r="R173" s="249" t="str">
        <x:f>IF(G173="Completed",IF(H173="Yes",1,0),"")</x:f>
      </x:c>
      <x:c r="S173" s="250" t="str">
        <x:f>IF(G173="Completed",IF(I173="Yes",1,0),"")</x:f>
      </x:c>
      <x:c r="T173" s="250" t="str">
        <x:f>IF(J173&lt;&gt;"Yes","",IF(K173="Yes",1,IF(K173="Partly",0.5,IF(K173="No",0,""))))</x:f>
      </x:c>
      <x:c r="U173" s="250" t="str">
        <x:f>IF(G173="Completed",IF(L173="Yes",1,0),"")</x:f>
      </x:c>
      <x:c r="V173" s="251" t="str">
        <x:f>IF(G173&lt;&gt;"Completed","",IF(N173="Positive",1,IF(N173="Neutral",0.5,IF(N173="Caveated",0.25,IF(N173="Absent","",0)))))</x:f>
      </x:c>
    </x:row>
    <x:row r="174" ht="38" customHeight="1">
      <x:c r="A174" s="207" t="str">
        <x:f>IF(B174="","","RUN-"&amp;RIGHT("000"&amp;(ROW()-6),3))</x:f>
      </x:c>
      <x:c r="B174" s="236"/>
      <x:c r="C174" s="137"/>
      <x:c r="D174" s="137"/>
      <x:c r="E174" s="137"/>
      <x:c r="F174" s="137"/>
      <x:c r="G174" s="137"/>
      <x:c r="H174" s="137"/>
      <x:c r="I174" s="137"/>
      <x:c r="J174" s="137"/>
      <x:c r="K174" s="137"/>
      <x:c r="L174" s="137"/>
      <x:c r="M174" s="137"/>
      <x:c r="N174" s="137"/>
      <x:c r="O174" s="137"/>
      <x:c r="P174" s="137"/>
      <x:c r="Q174" s="138"/>
      <x:c r="R174" s="249" t="str">
        <x:f>IF(G174="Completed",IF(H174="Yes",1,0),"")</x:f>
      </x:c>
      <x:c r="S174" s="250" t="str">
        <x:f>IF(G174="Completed",IF(I174="Yes",1,0),"")</x:f>
      </x:c>
      <x:c r="T174" s="250" t="str">
        <x:f>IF(J174&lt;&gt;"Yes","",IF(K174="Yes",1,IF(K174="Partly",0.5,IF(K174="No",0,""))))</x:f>
      </x:c>
      <x:c r="U174" s="250" t="str">
        <x:f>IF(G174="Completed",IF(L174="Yes",1,0),"")</x:f>
      </x:c>
      <x:c r="V174" s="251" t="str">
        <x:f>IF(G174&lt;&gt;"Completed","",IF(N174="Positive",1,IF(N174="Neutral",0.5,IF(N174="Caveated",0.25,IF(N174="Absent","",0)))))</x:f>
      </x:c>
    </x:row>
    <x:row r="175" ht="38" customHeight="1">
      <x:c r="A175" s="207" t="str">
        <x:f>IF(B175="","","RUN-"&amp;RIGHT("000"&amp;(ROW()-6),3))</x:f>
      </x:c>
      <x:c r="B175" s="236"/>
      <x:c r="C175" s="137"/>
      <x:c r="D175" s="137"/>
      <x:c r="E175" s="137"/>
      <x:c r="F175" s="137"/>
      <x:c r="G175" s="137"/>
      <x:c r="H175" s="137"/>
      <x:c r="I175" s="137"/>
      <x:c r="J175" s="137"/>
      <x:c r="K175" s="137"/>
      <x:c r="L175" s="137"/>
      <x:c r="M175" s="137"/>
      <x:c r="N175" s="137"/>
      <x:c r="O175" s="137"/>
      <x:c r="P175" s="137"/>
      <x:c r="Q175" s="138"/>
      <x:c r="R175" s="249" t="str">
        <x:f>IF(G175="Completed",IF(H175="Yes",1,0),"")</x:f>
      </x:c>
      <x:c r="S175" s="250" t="str">
        <x:f>IF(G175="Completed",IF(I175="Yes",1,0),"")</x:f>
      </x:c>
      <x:c r="T175" s="250" t="str">
        <x:f>IF(J175&lt;&gt;"Yes","",IF(K175="Yes",1,IF(K175="Partly",0.5,IF(K175="No",0,""))))</x:f>
      </x:c>
      <x:c r="U175" s="250" t="str">
        <x:f>IF(G175="Completed",IF(L175="Yes",1,0),"")</x:f>
      </x:c>
      <x:c r="V175" s="251" t="str">
        <x:f>IF(G175&lt;&gt;"Completed","",IF(N175="Positive",1,IF(N175="Neutral",0.5,IF(N175="Caveated",0.25,IF(N175="Absent","",0)))))</x:f>
      </x:c>
    </x:row>
    <x:row r="176" ht="38" customHeight="1">
      <x:c r="A176" s="207" t="str">
        <x:f>IF(B176="","","RUN-"&amp;RIGHT("000"&amp;(ROW()-6),3))</x:f>
      </x:c>
      <x:c r="B176" s="236"/>
      <x:c r="C176" s="137"/>
      <x:c r="D176" s="137"/>
      <x:c r="E176" s="137"/>
      <x:c r="F176" s="137"/>
      <x:c r="G176" s="137"/>
      <x:c r="H176" s="137"/>
      <x:c r="I176" s="137"/>
      <x:c r="J176" s="137"/>
      <x:c r="K176" s="137"/>
      <x:c r="L176" s="137"/>
      <x:c r="M176" s="137"/>
      <x:c r="N176" s="137"/>
      <x:c r="O176" s="137"/>
      <x:c r="P176" s="137"/>
      <x:c r="Q176" s="138"/>
      <x:c r="R176" s="249" t="str">
        <x:f>IF(G176="Completed",IF(H176="Yes",1,0),"")</x:f>
      </x:c>
      <x:c r="S176" s="250" t="str">
        <x:f>IF(G176="Completed",IF(I176="Yes",1,0),"")</x:f>
      </x:c>
      <x:c r="T176" s="250" t="str">
        <x:f>IF(J176&lt;&gt;"Yes","",IF(K176="Yes",1,IF(K176="Partly",0.5,IF(K176="No",0,""))))</x:f>
      </x:c>
      <x:c r="U176" s="250" t="str">
        <x:f>IF(G176="Completed",IF(L176="Yes",1,0),"")</x:f>
      </x:c>
      <x:c r="V176" s="251" t="str">
        <x:f>IF(G176&lt;&gt;"Completed","",IF(N176="Positive",1,IF(N176="Neutral",0.5,IF(N176="Caveated",0.25,IF(N176="Absent","",0)))))</x:f>
      </x:c>
    </x:row>
    <x:row r="177" ht="38" customHeight="1">
      <x:c r="A177" s="207" t="str">
        <x:f>IF(B177="","","RUN-"&amp;RIGHT("000"&amp;(ROW()-6),3))</x:f>
      </x:c>
      <x:c r="B177" s="236"/>
      <x:c r="C177" s="137"/>
      <x:c r="D177" s="137"/>
      <x:c r="E177" s="137"/>
      <x:c r="F177" s="137"/>
      <x:c r="G177" s="137"/>
      <x:c r="H177" s="137"/>
      <x:c r="I177" s="137"/>
      <x:c r="J177" s="137"/>
      <x:c r="K177" s="137"/>
      <x:c r="L177" s="137"/>
      <x:c r="M177" s="137"/>
      <x:c r="N177" s="137"/>
      <x:c r="O177" s="137"/>
      <x:c r="P177" s="137"/>
      <x:c r="Q177" s="138"/>
      <x:c r="R177" s="249" t="str">
        <x:f>IF(G177="Completed",IF(H177="Yes",1,0),"")</x:f>
      </x:c>
      <x:c r="S177" s="250" t="str">
        <x:f>IF(G177="Completed",IF(I177="Yes",1,0),"")</x:f>
      </x:c>
      <x:c r="T177" s="250" t="str">
        <x:f>IF(J177&lt;&gt;"Yes","",IF(K177="Yes",1,IF(K177="Partly",0.5,IF(K177="No",0,""))))</x:f>
      </x:c>
      <x:c r="U177" s="250" t="str">
        <x:f>IF(G177="Completed",IF(L177="Yes",1,0),"")</x:f>
      </x:c>
      <x:c r="V177" s="251" t="str">
        <x:f>IF(G177&lt;&gt;"Completed","",IF(N177="Positive",1,IF(N177="Neutral",0.5,IF(N177="Caveated",0.25,IF(N177="Absent","",0)))))</x:f>
      </x:c>
    </x:row>
    <x:row r="178" ht="38" customHeight="1">
      <x:c r="A178" s="207" t="str">
        <x:f>IF(B178="","","RUN-"&amp;RIGHT("000"&amp;(ROW()-6),3))</x:f>
      </x:c>
      <x:c r="B178" s="236"/>
      <x:c r="C178" s="137"/>
      <x:c r="D178" s="137"/>
      <x:c r="E178" s="137"/>
      <x:c r="F178" s="137"/>
      <x:c r="G178" s="137"/>
      <x:c r="H178" s="137"/>
      <x:c r="I178" s="137"/>
      <x:c r="J178" s="137"/>
      <x:c r="K178" s="137"/>
      <x:c r="L178" s="137"/>
      <x:c r="M178" s="137"/>
      <x:c r="N178" s="137"/>
      <x:c r="O178" s="137"/>
      <x:c r="P178" s="137"/>
      <x:c r="Q178" s="138"/>
      <x:c r="R178" s="249" t="str">
        <x:f>IF(G178="Completed",IF(H178="Yes",1,0),"")</x:f>
      </x:c>
      <x:c r="S178" s="250" t="str">
        <x:f>IF(G178="Completed",IF(I178="Yes",1,0),"")</x:f>
      </x:c>
      <x:c r="T178" s="250" t="str">
        <x:f>IF(J178&lt;&gt;"Yes","",IF(K178="Yes",1,IF(K178="Partly",0.5,IF(K178="No",0,""))))</x:f>
      </x:c>
      <x:c r="U178" s="250" t="str">
        <x:f>IF(G178="Completed",IF(L178="Yes",1,0),"")</x:f>
      </x:c>
      <x:c r="V178" s="251" t="str">
        <x:f>IF(G178&lt;&gt;"Completed","",IF(N178="Positive",1,IF(N178="Neutral",0.5,IF(N178="Caveated",0.25,IF(N178="Absent","",0)))))</x:f>
      </x:c>
    </x:row>
    <x:row r="179" ht="38" customHeight="1">
      <x:c r="A179" s="207" t="str">
        <x:f>IF(B179="","","RUN-"&amp;RIGHT("000"&amp;(ROW()-6),3))</x:f>
      </x:c>
      <x:c r="B179" s="236"/>
      <x:c r="C179" s="137"/>
      <x:c r="D179" s="137"/>
      <x:c r="E179" s="137"/>
      <x:c r="F179" s="137"/>
      <x:c r="G179" s="137"/>
      <x:c r="H179" s="137"/>
      <x:c r="I179" s="137"/>
      <x:c r="J179" s="137"/>
      <x:c r="K179" s="137"/>
      <x:c r="L179" s="137"/>
      <x:c r="M179" s="137"/>
      <x:c r="N179" s="137"/>
      <x:c r="O179" s="137"/>
      <x:c r="P179" s="137"/>
      <x:c r="Q179" s="138"/>
      <x:c r="R179" s="249" t="str">
        <x:f>IF(G179="Completed",IF(H179="Yes",1,0),"")</x:f>
      </x:c>
      <x:c r="S179" s="250" t="str">
        <x:f>IF(G179="Completed",IF(I179="Yes",1,0),"")</x:f>
      </x:c>
      <x:c r="T179" s="250" t="str">
        <x:f>IF(J179&lt;&gt;"Yes","",IF(K179="Yes",1,IF(K179="Partly",0.5,IF(K179="No",0,""))))</x:f>
      </x:c>
      <x:c r="U179" s="250" t="str">
        <x:f>IF(G179="Completed",IF(L179="Yes",1,0),"")</x:f>
      </x:c>
      <x:c r="V179" s="251" t="str">
        <x:f>IF(G179&lt;&gt;"Completed","",IF(N179="Positive",1,IF(N179="Neutral",0.5,IF(N179="Caveated",0.25,IF(N179="Absent","",0)))))</x:f>
      </x:c>
    </x:row>
    <x:row r="180" ht="38" customHeight="1">
      <x:c r="A180" s="207" t="str">
        <x:f>IF(B180="","","RUN-"&amp;RIGHT("000"&amp;(ROW()-6),3))</x:f>
      </x:c>
      <x:c r="B180" s="236"/>
      <x:c r="C180" s="137"/>
      <x:c r="D180" s="137"/>
      <x:c r="E180" s="137"/>
      <x:c r="F180" s="137"/>
      <x:c r="G180" s="137"/>
      <x:c r="H180" s="137"/>
      <x:c r="I180" s="137"/>
      <x:c r="J180" s="137"/>
      <x:c r="K180" s="137"/>
      <x:c r="L180" s="137"/>
      <x:c r="M180" s="137"/>
      <x:c r="N180" s="137"/>
      <x:c r="O180" s="137"/>
      <x:c r="P180" s="137"/>
      <x:c r="Q180" s="138"/>
      <x:c r="R180" s="249" t="str">
        <x:f>IF(G180="Completed",IF(H180="Yes",1,0),"")</x:f>
      </x:c>
      <x:c r="S180" s="250" t="str">
        <x:f>IF(G180="Completed",IF(I180="Yes",1,0),"")</x:f>
      </x:c>
      <x:c r="T180" s="250" t="str">
        <x:f>IF(J180&lt;&gt;"Yes","",IF(K180="Yes",1,IF(K180="Partly",0.5,IF(K180="No",0,""))))</x:f>
      </x:c>
      <x:c r="U180" s="250" t="str">
        <x:f>IF(G180="Completed",IF(L180="Yes",1,0),"")</x:f>
      </x:c>
      <x:c r="V180" s="251" t="str">
        <x:f>IF(G180&lt;&gt;"Completed","",IF(N180="Positive",1,IF(N180="Neutral",0.5,IF(N180="Caveated",0.25,IF(N180="Absent","",0)))))</x:f>
      </x:c>
    </x:row>
    <x:row r="181" ht="38" customHeight="1">
      <x:c r="A181" s="207" t="str">
        <x:f>IF(B181="","","RUN-"&amp;RIGHT("000"&amp;(ROW()-6),3))</x:f>
      </x:c>
      <x:c r="B181" s="236"/>
      <x:c r="C181" s="137"/>
      <x:c r="D181" s="137"/>
      <x:c r="E181" s="137"/>
      <x:c r="F181" s="137"/>
      <x:c r="G181" s="137"/>
      <x:c r="H181" s="137"/>
      <x:c r="I181" s="137"/>
      <x:c r="J181" s="137"/>
      <x:c r="K181" s="137"/>
      <x:c r="L181" s="137"/>
      <x:c r="M181" s="137"/>
      <x:c r="N181" s="137"/>
      <x:c r="O181" s="137"/>
      <x:c r="P181" s="137"/>
      <x:c r="Q181" s="138"/>
      <x:c r="R181" s="249" t="str">
        <x:f>IF(G181="Completed",IF(H181="Yes",1,0),"")</x:f>
      </x:c>
      <x:c r="S181" s="250" t="str">
        <x:f>IF(G181="Completed",IF(I181="Yes",1,0),"")</x:f>
      </x:c>
      <x:c r="T181" s="250" t="str">
        <x:f>IF(J181&lt;&gt;"Yes","",IF(K181="Yes",1,IF(K181="Partly",0.5,IF(K181="No",0,""))))</x:f>
      </x:c>
      <x:c r="U181" s="250" t="str">
        <x:f>IF(G181="Completed",IF(L181="Yes",1,0),"")</x:f>
      </x:c>
      <x:c r="V181" s="251" t="str">
        <x:f>IF(G181&lt;&gt;"Completed","",IF(N181="Positive",1,IF(N181="Neutral",0.5,IF(N181="Caveated",0.25,IF(N181="Absent","",0)))))</x:f>
      </x:c>
    </x:row>
    <x:row r="182" ht="38" customHeight="1">
      <x:c r="A182" s="207" t="str">
        <x:f>IF(B182="","","RUN-"&amp;RIGHT("000"&amp;(ROW()-6),3))</x:f>
      </x:c>
      <x:c r="B182" s="236"/>
      <x:c r="C182" s="137"/>
      <x:c r="D182" s="137"/>
      <x:c r="E182" s="137"/>
      <x:c r="F182" s="137"/>
      <x:c r="G182" s="137"/>
      <x:c r="H182" s="137"/>
      <x:c r="I182" s="137"/>
      <x:c r="J182" s="137"/>
      <x:c r="K182" s="137"/>
      <x:c r="L182" s="137"/>
      <x:c r="M182" s="137"/>
      <x:c r="N182" s="137"/>
      <x:c r="O182" s="137"/>
      <x:c r="P182" s="137"/>
      <x:c r="Q182" s="138"/>
      <x:c r="R182" s="249" t="str">
        <x:f>IF(G182="Completed",IF(H182="Yes",1,0),"")</x:f>
      </x:c>
      <x:c r="S182" s="250" t="str">
        <x:f>IF(G182="Completed",IF(I182="Yes",1,0),"")</x:f>
      </x:c>
      <x:c r="T182" s="250" t="str">
        <x:f>IF(J182&lt;&gt;"Yes","",IF(K182="Yes",1,IF(K182="Partly",0.5,IF(K182="No",0,""))))</x:f>
      </x:c>
      <x:c r="U182" s="250" t="str">
        <x:f>IF(G182="Completed",IF(L182="Yes",1,0),"")</x:f>
      </x:c>
      <x:c r="V182" s="251" t="str">
        <x:f>IF(G182&lt;&gt;"Completed","",IF(N182="Positive",1,IF(N182="Neutral",0.5,IF(N182="Caveated",0.25,IF(N182="Absent","",0)))))</x:f>
      </x:c>
    </x:row>
    <x:row r="183" ht="38" customHeight="1">
      <x:c r="A183" s="207" t="str">
        <x:f>IF(B183="","","RUN-"&amp;RIGHT("000"&amp;(ROW()-6),3))</x:f>
      </x:c>
      <x:c r="B183" s="236"/>
      <x:c r="C183" s="137"/>
      <x:c r="D183" s="137"/>
      <x:c r="E183" s="137"/>
      <x:c r="F183" s="137"/>
      <x:c r="G183" s="137"/>
      <x:c r="H183" s="137"/>
      <x:c r="I183" s="137"/>
      <x:c r="J183" s="137"/>
      <x:c r="K183" s="137"/>
      <x:c r="L183" s="137"/>
      <x:c r="M183" s="137"/>
      <x:c r="N183" s="137"/>
      <x:c r="O183" s="137"/>
      <x:c r="P183" s="137"/>
      <x:c r="Q183" s="138"/>
      <x:c r="R183" s="249" t="str">
        <x:f>IF(G183="Completed",IF(H183="Yes",1,0),"")</x:f>
      </x:c>
      <x:c r="S183" s="250" t="str">
        <x:f>IF(G183="Completed",IF(I183="Yes",1,0),"")</x:f>
      </x:c>
      <x:c r="T183" s="250" t="str">
        <x:f>IF(J183&lt;&gt;"Yes","",IF(K183="Yes",1,IF(K183="Partly",0.5,IF(K183="No",0,""))))</x:f>
      </x:c>
      <x:c r="U183" s="250" t="str">
        <x:f>IF(G183="Completed",IF(L183="Yes",1,0),"")</x:f>
      </x:c>
      <x:c r="V183" s="251" t="str">
        <x:f>IF(G183&lt;&gt;"Completed","",IF(N183="Positive",1,IF(N183="Neutral",0.5,IF(N183="Caveated",0.25,IF(N183="Absent","",0)))))</x:f>
      </x:c>
    </x:row>
    <x:row r="184" ht="38" customHeight="1">
      <x:c r="A184" s="207" t="str">
        <x:f>IF(B184="","","RUN-"&amp;RIGHT("000"&amp;(ROW()-6),3))</x:f>
      </x:c>
      <x:c r="B184" s="236"/>
      <x:c r="C184" s="137"/>
      <x:c r="D184" s="137"/>
      <x:c r="E184" s="137"/>
      <x:c r="F184" s="137"/>
      <x:c r="G184" s="137"/>
      <x:c r="H184" s="137"/>
      <x:c r="I184" s="137"/>
      <x:c r="J184" s="137"/>
      <x:c r="K184" s="137"/>
      <x:c r="L184" s="137"/>
      <x:c r="M184" s="137"/>
      <x:c r="N184" s="137"/>
      <x:c r="O184" s="137"/>
      <x:c r="P184" s="137"/>
      <x:c r="Q184" s="138"/>
      <x:c r="R184" s="249" t="str">
        <x:f>IF(G184="Completed",IF(H184="Yes",1,0),"")</x:f>
      </x:c>
      <x:c r="S184" s="250" t="str">
        <x:f>IF(G184="Completed",IF(I184="Yes",1,0),"")</x:f>
      </x:c>
      <x:c r="T184" s="250" t="str">
        <x:f>IF(J184&lt;&gt;"Yes","",IF(K184="Yes",1,IF(K184="Partly",0.5,IF(K184="No",0,""))))</x:f>
      </x:c>
      <x:c r="U184" s="250" t="str">
        <x:f>IF(G184="Completed",IF(L184="Yes",1,0),"")</x:f>
      </x:c>
      <x:c r="V184" s="251" t="str">
        <x:f>IF(G184&lt;&gt;"Completed","",IF(N184="Positive",1,IF(N184="Neutral",0.5,IF(N184="Caveated",0.25,IF(N184="Absent","",0)))))</x:f>
      </x:c>
    </x:row>
    <x:row r="185" ht="38" customHeight="1">
      <x:c r="A185" s="207" t="str">
        <x:f>IF(B185="","","RUN-"&amp;RIGHT("000"&amp;(ROW()-6),3))</x:f>
      </x:c>
      <x:c r="B185" s="236"/>
      <x:c r="C185" s="137"/>
      <x:c r="D185" s="137"/>
      <x:c r="E185" s="137"/>
      <x:c r="F185" s="137"/>
      <x:c r="G185" s="137"/>
      <x:c r="H185" s="137"/>
      <x:c r="I185" s="137"/>
      <x:c r="J185" s="137"/>
      <x:c r="K185" s="137"/>
      <x:c r="L185" s="137"/>
      <x:c r="M185" s="137"/>
      <x:c r="N185" s="137"/>
      <x:c r="O185" s="137"/>
      <x:c r="P185" s="137"/>
      <x:c r="Q185" s="138"/>
      <x:c r="R185" s="249" t="str">
        <x:f>IF(G185="Completed",IF(H185="Yes",1,0),"")</x:f>
      </x:c>
      <x:c r="S185" s="250" t="str">
        <x:f>IF(G185="Completed",IF(I185="Yes",1,0),"")</x:f>
      </x:c>
      <x:c r="T185" s="250" t="str">
        <x:f>IF(J185&lt;&gt;"Yes","",IF(K185="Yes",1,IF(K185="Partly",0.5,IF(K185="No",0,""))))</x:f>
      </x:c>
      <x:c r="U185" s="250" t="str">
        <x:f>IF(G185="Completed",IF(L185="Yes",1,0),"")</x:f>
      </x:c>
      <x:c r="V185" s="251" t="str">
        <x:f>IF(G185&lt;&gt;"Completed","",IF(N185="Positive",1,IF(N185="Neutral",0.5,IF(N185="Caveated",0.25,IF(N185="Absent","",0)))))</x:f>
      </x:c>
    </x:row>
    <x:row r="186" ht="38" customHeight="1">
      <x:c r="A186" s="207" t="str">
        <x:f>IF(B186="","","RUN-"&amp;RIGHT("000"&amp;(ROW()-6),3))</x:f>
      </x:c>
      <x:c r="B186" s="236"/>
      <x:c r="C186" s="137"/>
      <x:c r="D186" s="137"/>
      <x:c r="E186" s="137"/>
      <x:c r="F186" s="137"/>
      <x:c r="G186" s="137"/>
      <x:c r="H186" s="137"/>
      <x:c r="I186" s="137"/>
      <x:c r="J186" s="137"/>
      <x:c r="K186" s="137"/>
      <x:c r="L186" s="137"/>
      <x:c r="M186" s="137"/>
      <x:c r="N186" s="137"/>
      <x:c r="O186" s="137"/>
      <x:c r="P186" s="137"/>
      <x:c r="Q186" s="138"/>
      <x:c r="R186" s="249" t="str">
        <x:f>IF(G186="Completed",IF(H186="Yes",1,0),"")</x:f>
      </x:c>
      <x:c r="S186" s="250" t="str">
        <x:f>IF(G186="Completed",IF(I186="Yes",1,0),"")</x:f>
      </x:c>
      <x:c r="T186" s="250" t="str">
        <x:f>IF(J186&lt;&gt;"Yes","",IF(K186="Yes",1,IF(K186="Partly",0.5,IF(K186="No",0,""))))</x:f>
      </x:c>
      <x:c r="U186" s="250" t="str">
        <x:f>IF(G186="Completed",IF(L186="Yes",1,0),"")</x:f>
      </x:c>
      <x:c r="V186" s="251" t="str">
        <x:f>IF(G186&lt;&gt;"Completed","",IF(N186="Positive",1,IF(N186="Neutral",0.5,IF(N186="Caveated",0.25,IF(N186="Absent","",0)))))</x:f>
      </x:c>
    </x:row>
    <x:row r="187" ht="38" customHeight="1">
      <x:c r="A187" s="207" t="str">
        <x:f>IF(B187="","","RUN-"&amp;RIGHT("000"&amp;(ROW()-6),3))</x:f>
      </x:c>
      <x:c r="B187" s="236"/>
      <x:c r="C187" s="137"/>
      <x:c r="D187" s="137"/>
      <x:c r="E187" s="137"/>
      <x:c r="F187" s="137"/>
      <x:c r="G187" s="137"/>
      <x:c r="H187" s="137"/>
      <x:c r="I187" s="137"/>
      <x:c r="J187" s="137"/>
      <x:c r="K187" s="137"/>
      <x:c r="L187" s="137"/>
      <x:c r="M187" s="137"/>
      <x:c r="N187" s="137"/>
      <x:c r="O187" s="137"/>
      <x:c r="P187" s="137"/>
      <x:c r="Q187" s="138"/>
      <x:c r="R187" s="249" t="str">
        <x:f>IF(G187="Completed",IF(H187="Yes",1,0),"")</x:f>
      </x:c>
      <x:c r="S187" s="250" t="str">
        <x:f>IF(G187="Completed",IF(I187="Yes",1,0),"")</x:f>
      </x:c>
      <x:c r="T187" s="250" t="str">
        <x:f>IF(J187&lt;&gt;"Yes","",IF(K187="Yes",1,IF(K187="Partly",0.5,IF(K187="No",0,""))))</x:f>
      </x:c>
      <x:c r="U187" s="250" t="str">
        <x:f>IF(G187="Completed",IF(L187="Yes",1,0),"")</x:f>
      </x:c>
      <x:c r="V187" s="251" t="str">
        <x:f>IF(G187&lt;&gt;"Completed","",IF(N187="Positive",1,IF(N187="Neutral",0.5,IF(N187="Caveated",0.25,IF(N187="Absent","",0)))))</x:f>
      </x:c>
    </x:row>
    <x:row r="188" ht="38" customHeight="1">
      <x:c r="A188" s="207" t="str">
        <x:f>IF(B188="","","RUN-"&amp;RIGHT("000"&amp;(ROW()-6),3))</x:f>
      </x:c>
      <x:c r="B188" s="236"/>
      <x:c r="C188" s="137"/>
      <x:c r="D188" s="137"/>
      <x:c r="E188" s="137"/>
      <x:c r="F188" s="137"/>
      <x:c r="G188" s="137"/>
      <x:c r="H188" s="137"/>
      <x:c r="I188" s="137"/>
      <x:c r="J188" s="137"/>
      <x:c r="K188" s="137"/>
      <x:c r="L188" s="137"/>
      <x:c r="M188" s="137"/>
      <x:c r="N188" s="137"/>
      <x:c r="O188" s="137"/>
      <x:c r="P188" s="137"/>
      <x:c r="Q188" s="138"/>
      <x:c r="R188" s="249" t="str">
        <x:f>IF(G188="Completed",IF(H188="Yes",1,0),"")</x:f>
      </x:c>
      <x:c r="S188" s="250" t="str">
        <x:f>IF(G188="Completed",IF(I188="Yes",1,0),"")</x:f>
      </x:c>
      <x:c r="T188" s="250" t="str">
        <x:f>IF(J188&lt;&gt;"Yes","",IF(K188="Yes",1,IF(K188="Partly",0.5,IF(K188="No",0,""))))</x:f>
      </x:c>
      <x:c r="U188" s="250" t="str">
        <x:f>IF(G188="Completed",IF(L188="Yes",1,0),"")</x:f>
      </x:c>
      <x:c r="V188" s="251" t="str">
        <x:f>IF(G188&lt;&gt;"Completed","",IF(N188="Positive",1,IF(N188="Neutral",0.5,IF(N188="Caveated",0.25,IF(N188="Absent","",0)))))</x:f>
      </x:c>
    </x:row>
    <x:row r="189" ht="38" customHeight="1">
      <x:c r="A189" s="207" t="str">
        <x:f>IF(B189="","","RUN-"&amp;RIGHT("000"&amp;(ROW()-6),3))</x:f>
      </x:c>
      <x:c r="B189" s="236"/>
      <x:c r="C189" s="137"/>
      <x:c r="D189" s="137"/>
      <x:c r="E189" s="137"/>
      <x:c r="F189" s="137"/>
      <x:c r="G189" s="137"/>
      <x:c r="H189" s="137"/>
      <x:c r="I189" s="137"/>
      <x:c r="J189" s="137"/>
      <x:c r="K189" s="137"/>
      <x:c r="L189" s="137"/>
      <x:c r="M189" s="137"/>
      <x:c r="N189" s="137"/>
      <x:c r="O189" s="137"/>
      <x:c r="P189" s="137"/>
      <x:c r="Q189" s="138"/>
      <x:c r="R189" s="249" t="str">
        <x:f>IF(G189="Completed",IF(H189="Yes",1,0),"")</x:f>
      </x:c>
      <x:c r="S189" s="250" t="str">
        <x:f>IF(G189="Completed",IF(I189="Yes",1,0),"")</x:f>
      </x:c>
      <x:c r="T189" s="250" t="str">
        <x:f>IF(J189&lt;&gt;"Yes","",IF(K189="Yes",1,IF(K189="Partly",0.5,IF(K189="No",0,""))))</x:f>
      </x:c>
      <x:c r="U189" s="250" t="str">
        <x:f>IF(G189="Completed",IF(L189="Yes",1,0),"")</x:f>
      </x:c>
      <x:c r="V189" s="251" t="str">
        <x:f>IF(G189&lt;&gt;"Completed","",IF(N189="Positive",1,IF(N189="Neutral",0.5,IF(N189="Caveated",0.25,IF(N189="Absent","",0)))))</x:f>
      </x:c>
    </x:row>
    <x:row r="190" ht="38" customHeight="1">
      <x:c r="A190" s="207" t="str">
        <x:f>IF(B190="","","RUN-"&amp;RIGHT("000"&amp;(ROW()-6),3))</x:f>
      </x:c>
      <x:c r="B190" s="236"/>
      <x:c r="C190" s="137"/>
      <x:c r="D190" s="137"/>
      <x:c r="E190" s="137"/>
      <x:c r="F190" s="137"/>
      <x:c r="G190" s="137"/>
      <x:c r="H190" s="137"/>
      <x:c r="I190" s="137"/>
      <x:c r="J190" s="137"/>
      <x:c r="K190" s="137"/>
      <x:c r="L190" s="137"/>
      <x:c r="M190" s="137"/>
      <x:c r="N190" s="137"/>
      <x:c r="O190" s="137"/>
      <x:c r="P190" s="137"/>
      <x:c r="Q190" s="138"/>
      <x:c r="R190" s="249" t="str">
        <x:f>IF(G190="Completed",IF(H190="Yes",1,0),"")</x:f>
      </x:c>
      <x:c r="S190" s="250" t="str">
        <x:f>IF(G190="Completed",IF(I190="Yes",1,0),"")</x:f>
      </x:c>
      <x:c r="T190" s="250" t="str">
        <x:f>IF(J190&lt;&gt;"Yes","",IF(K190="Yes",1,IF(K190="Partly",0.5,IF(K190="No",0,""))))</x:f>
      </x:c>
      <x:c r="U190" s="250" t="str">
        <x:f>IF(G190="Completed",IF(L190="Yes",1,0),"")</x:f>
      </x:c>
      <x:c r="V190" s="251" t="str">
        <x:f>IF(G190&lt;&gt;"Completed","",IF(N190="Positive",1,IF(N190="Neutral",0.5,IF(N190="Caveated",0.25,IF(N190="Absent","",0)))))</x:f>
      </x:c>
    </x:row>
    <x:row r="191" ht="38" customHeight="1">
      <x:c r="A191" s="207" t="str">
        <x:f>IF(B191="","","RUN-"&amp;RIGHT("000"&amp;(ROW()-6),3))</x:f>
      </x:c>
      <x:c r="B191" s="236"/>
      <x:c r="C191" s="137"/>
      <x:c r="D191" s="137"/>
      <x:c r="E191" s="137"/>
      <x:c r="F191" s="137"/>
      <x:c r="G191" s="137"/>
      <x:c r="H191" s="137"/>
      <x:c r="I191" s="137"/>
      <x:c r="J191" s="137"/>
      <x:c r="K191" s="137"/>
      <x:c r="L191" s="137"/>
      <x:c r="M191" s="137"/>
      <x:c r="N191" s="137"/>
      <x:c r="O191" s="137"/>
      <x:c r="P191" s="137"/>
      <x:c r="Q191" s="138"/>
      <x:c r="R191" s="249" t="str">
        <x:f>IF(G191="Completed",IF(H191="Yes",1,0),"")</x:f>
      </x:c>
      <x:c r="S191" s="250" t="str">
        <x:f>IF(G191="Completed",IF(I191="Yes",1,0),"")</x:f>
      </x:c>
      <x:c r="T191" s="250" t="str">
        <x:f>IF(J191&lt;&gt;"Yes","",IF(K191="Yes",1,IF(K191="Partly",0.5,IF(K191="No",0,""))))</x:f>
      </x:c>
      <x:c r="U191" s="250" t="str">
        <x:f>IF(G191="Completed",IF(L191="Yes",1,0),"")</x:f>
      </x:c>
      <x:c r="V191" s="251" t="str">
        <x:f>IF(G191&lt;&gt;"Completed","",IF(N191="Positive",1,IF(N191="Neutral",0.5,IF(N191="Caveated",0.25,IF(N191="Absent","",0)))))</x:f>
      </x:c>
    </x:row>
    <x:row r="192" ht="38" customHeight="1">
      <x:c r="A192" s="207" t="str">
        <x:f>IF(B192="","","RUN-"&amp;RIGHT("000"&amp;(ROW()-6),3))</x:f>
      </x:c>
      <x:c r="B192" s="236"/>
      <x:c r="C192" s="137"/>
      <x:c r="D192" s="137"/>
      <x:c r="E192" s="137"/>
      <x:c r="F192" s="137"/>
      <x:c r="G192" s="137"/>
      <x:c r="H192" s="137"/>
      <x:c r="I192" s="137"/>
      <x:c r="J192" s="137"/>
      <x:c r="K192" s="137"/>
      <x:c r="L192" s="137"/>
      <x:c r="M192" s="137"/>
      <x:c r="N192" s="137"/>
      <x:c r="O192" s="137"/>
      <x:c r="P192" s="137"/>
      <x:c r="Q192" s="138"/>
      <x:c r="R192" s="249" t="str">
        <x:f>IF(G192="Completed",IF(H192="Yes",1,0),"")</x:f>
      </x:c>
      <x:c r="S192" s="250" t="str">
        <x:f>IF(G192="Completed",IF(I192="Yes",1,0),"")</x:f>
      </x:c>
      <x:c r="T192" s="250" t="str">
        <x:f>IF(J192&lt;&gt;"Yes","",IF(K192="Yes",1,IF(K192="Partly",0.5,IF(K192="No",0,""))))</x:f>
      </x:c>
      <x:c r="U192" s="250" t="str">
        <x:f>IF(G192="Completed",IF(L192="Yes",1,0),"")</x:f>
      </x:c>
      <x:c r="V192" s="251" t="str">
        <x:f>IF(G192&lt;&gt;"Completed","",IF(N192="Positive",1,IF(N192="Neutral",0.5,IF(N192="Caveated",0.25,IF(N192="Absent","",0)))))</x:f>
      </x:c>
    </x:row>
    <x:row r="193" ht="38" customHeight="1">
      <x:c r="A193" s="207" t="str">
        <x:f>IF(B193="","","RUN-"&amp;RIGHT("000"&amp;(ROW()-6),3))</x:f>
      </x:c>
      <x:c r="B193" s="236"/>
      <x:c r="C193" s="137"/>
      <x:c r="D193" s="137"/>
      <x:c r="E193" s="137"/>
      <x:c r="F193" s="137"/>
      <x:c r="G193" s="137"/>
      <x:c r="H193" s="137"/>
      <x:c r="I193" s="137"/>
      <x:c r="J193" s="137"/>
      <x:c r="K193" s="137"/>
      <x:c r="L193" s="137"/>
      <x:c r="M193" s="137"/>
      <x:c r="N193" s="137"/>
      <x:c r="O193" s="137"/>
      <x:c r="P193" s="137"/>
      <x:c r="Q193" s="138"/>
      <x:c r="R193" s="249" t="str">
        <x:f>IF(G193="Completed",IF(H193="Yes",1,0),"")</x:f>
      </x:c>
      <x:c r="S193" s="250" t="str">
        <x:f>IF(G193="Completed",IF(I193="Yes",1,0),"")</x:f>
      </x:c>
      <x:c r="T193" s="250" t="str">
        <x:f>IF(J193&lt;&gt;"Yes","",IF(K193="Yes",1,IF(K193="Partly",0.5,IF(K193="No",0,""))))</x:f>
      </x:c>
      <x:c r="U193" s="250" t="str">
        <x:f>IF(G193="Completed",IF(L193="Yes",1,0),"")</x:f>
      </x:c>
      <x:c r="V193" s="251" t="str">
        <x:f>IF(G193&lt;&gt;"Completed","",IF(N193="Positive",1,IF(N193="Neutral",0.5,IF(N193="Caveated",0.25,IF(N193="Absent","",0)))))</x:f>
      </x:c>
    </x:row>
    <x:row r="194" ht="38" customHeight="1">
      <x:c r="A194" s="207" t="str">
        <x:f>IF(B194="","","RUN-"&amp;RIGHT("000"&amp;(ROW()-6),3))</x:f>
      </x:c>
      <x:c r="B194" s="236"/>
      <x:c r="C194" s="137"/>
      <x:c r="D194" s="137"/>
      <x:c r="E194" s="137"/>
      <x:c r="F194" s="137"/>
      <x:c r="G194" s="137"/>
      <x:c r="H194" s="137"/>
      <x:c r="I194" s="137"/>
      <x:c r="J194" s="137"/>
      <x:c r="K194" s="137"/>
      <x:c r="L194" s="137"/>
      <x:c r="M194" s="137"/>
      <x:c r="N194" s="137"/>
      <x:c r="O194" s="137"/>
      <x:c r="P194" s="137"/>
      <x:c r="Q194" s="138"/>
      <x:c r="R194" s="249" t="str">
        <x:f>IF(G194="Completed",IF(H194="Yes",1,0),"")</x:f>
      </x:c>
      <x:c r="S194" s="250" t="str">
        <x:f>IF(G194="Completed",IF(I194="Yes",1,0),"")</x:f>
      </x:c>
      <x:c r="T194" s="250" t="str">
        <x:f>IF(J194&lt;&gt;"Yes","",IF(K194="Yes",1,IF(K194="Partly",0.5,IF(K194="No",0,""))))</x:f>
      </x:c>
      <x:c r="U194" s="250" t="str">
        <x:f>IF(G194="Completed",IF(L194="Yes",1,0),"")</x:f>
      </x:c>
      <x:c r="V194" s="251" t="str">
        <x:f>IF(G194&lt;&gt;"Completed","",IF(N194="Positive",1,IF(N194="Neutral",0.5,IF(N194="Caveated",0.25,IF(N194="Absent","",0)))))</x:f>
      </x:c>
    </x:row>
    <x:row r="195" ht="38" customHeight="1">
      <x:c r="A195" s="207" t="str">
        <x:f>IF(B195="","","RUN-"&amp;RIGHT("000"&amp;(ROW()-6),3))</x:f>
      </x:c>
      <x:c r="B195" s="236"/>
      <x:c r="C195" s="137"/>
      <x:c r="D195" s="137"/>
      <x:c r="E195" s="137"/>
      <x:c r="F195" s="137"/>
      <x:c r="G195" s="137"/>
      <x:c r="H195" s="137"/>
      <x:c r="I195" s="137"/>
      <x:c r="J195" s="137"/>
      <x:c r="K195" s="137"/>
      <x:c r="L195" s="137"/>
      <x:c r="M195" s="137"/>
      <x:c r="N195" s="137"/>
      <x:c r="O195" s="137"/>
      <x:c r="P195" s="137"/>
      <x:c r="Q195" s="138"/>
      <x:c r="R195" s="249" t="str">
        <x:f>IF(G195="Completed",IF(H195="Yes",1,0),"")</x:f>
      </x:c>
      <x:c r="S195" s="250" t="str">
        <x:f>IF(G195="Completed",IF(I195="Yes",1,0),"")</x:f>
      </x:c>
      <x:c r="T195" s="250" t="str">
        <x:f>IF(J195&lt;&gt;"Yes","",IF(K195="Yes",1,IF(K195="Partly",0.5,IF(K195="No",0,""))))</x:f>
      </x:c>
      <x:c r="U195" s="250" t="str">
        <x:f>IF(G195="Completed",IF(L195="Yes",1,0),"")</x:f>
      </x:c>
      <x:c r="V195" s="251" t="str">
        <x:f>IF(G195&lt;&gt;"Completed","",IF(N195="Positive",1,IF(N195="Neutral",0.5,IF(N195="Caveated",0.25,IF(N195="Absent","",0)))))</x:f>
      </x:c>
    </x:row>
    <x:row r="196" ht="38" customHeight="1">
      <x:c r="A196" s="207" t="str">
        <x:f>IF(B196="","","RUN-"&amp;RIGHT("000"&amp;(ROW()-6),3))</x:f>
      </x:c>
      <x:c r="B196" s="236"/>
      <x:c r="C196" s="137"/>
      <x:c r="D196" s="137"/>
      <x:c r="E196" s="137"/>
      <x:c r="F196" s="137"/>
      <x:c r="G196" s="137"/>
      <x:c r="H196" s="137"/>
      <x:c r="I196" s="137"/>
      <x:c r="J196" s="137"/>
      <x:c r="K196" s="137"/>
      <x:c r="L196" s="137"/>
      <x:c r="M196" s="137"/>
      <x:c r="N196" s="137"/>
      <x:c r="O196" s="137"/>
      <x:c r="P196" s="137"/>
      <x:c r="Q196" s="138"/>
      <x:c r="R196" s="249" t="str">
        <x:f>IF(G196="Completed",IF(H196="Yes",1,0),"")</x:f>
      </x:c>
      <x:c r="S196" s="250" t="str">
        <x:f>IF(G196="Completed",IF(I196="Yes",1,0),"")</x:f>
      </x:c>
      <x:c r="T196" s="250" t="str">
        <x:f>IF(J196&lt;&gt;"Yes","",IF(K196="Yes",1,IF(K196="Partly",0.5,IF(K196="No",0,""))))</x:f>
      </x:c>
      <x:c r="U196" s="250" t="str">
        <x:f>IF(G196="Completed",IF(L196="Yes",1,0),"")</x:f>
      </x:c>
      <x:c r="V196" s="251" t="str">
        <x:f>IF(G196&lt;&gt;"Completed","",IF(N196="Positive",1,IF(N196="Neutral",0.5,IF(N196="Caveated",0.25,IF(N196="Absent","",0)))))</x:f>
      </x:c>
    </x:row>
    <x:row r="197" ht="38" customHeight="1">
      <x:c r="A197" s="207" t="str">
        <x:f>IF(B197="","","RUN-"&amp;RIGHT("000"&amp;(ROW()-6),3))</x:f>
      </x:c>
      <x:c r="B197" s="236"/>
      <x:c r="C197" s="137"/>
      <x:c r="D197" s="137"/>
      <x:c r="E197" s="137"/>
      <x:c r="F197" s="137"/>
      <x:c r="G197" s="137"/>
      <x:c r="H197" s="137"/>
      <x:c r="I197" s="137"/>
      <x:c r="J197" s="137"/>
      <x:c r="K197" s="137"/>
      <x:c r="L197" s="137"/>
      <x:c r="M197" s="137"/>
      <x:c r="N197" s="137"/>
      <x:c r="O197" s="137"/>
      <x:c r="P197" s="137"/>
      <x:c r="Q197" s="138"/>
      <x:c r="R197" s="249" t="str">
        <x:f>IF(G197="Completed",IF(H197="Yes",1,0),"")</x:f>
      </x:c>
      <x:c r="S197" s="250" t="str">
        <x:f>IF(G197="Completed",IF(I197="Yes",1,0),"")</x:f>
      </x:c>
      <x:c r="T197" s="250" t="str">
        <x:f>IF(J197&lt;&gt;"Yes","",IF(K197="Yes",1,IF(K197="Partly",0.5,IF(K197="No",0,""))))</x:f>
      </x:c>
      <x:c r="U197" s="250" t="str">
        <x:f>IF(G197="Completed",IF(L197="Yes",1,0),"")</x:f>
      </x:c>
      <x:c r="V197" s="251" t="str">
        <x:f>IF(G197&lt;&gt;"Completed","",IF(N197="Positive",1,IF(N197="Neutral",0.5,IF(N197="Caveated",0.25,IF(N197="Absent","",0)))))</x:f>
      </x:c>
    </x:row>
    <x:row r="198" ht="38" customHeight="1">
      <x:c r="A198" s="207" t="str">
        <x:f>IF(B198="","","RUN-"&amp;RIGHT("000"&amp;(ROW()-6),3))</x:f>
      </x:c>
      <x:c r="B198" s="236"/>
      <x:c r="C198" s="137"/>
      <x:c r="D198" s="137"/>
      <x:c r="E198" s="137"/>
      <x:c r="F198" s="137"/>
      <x:c r="G198" s="137"/>
      <x:c r="H198" s="137"/>
      <x:c r="I198" s="137"/>
      <x:c r="J198" s="137"/>
      <x:c r="K198" s="137"/>
      <x:c r="L198" s="137"/>
      <x:c r="M198" s="137"/>
      <x:c r="N198" s="137"/>
      <x:c r="O198" s="137"/>
      <x:c r="P198" s="137"/>
      <x:c r="Q198" s="138"/>
      <x:c r="R198" s="249" t="str">
        <x:f>IF(G198="Completed",IF(H198="Yes",1,0),"")</x:f>
      </x:c>
      <x:c r="S198" s="250" t="str">
        <x:f>IF(G198="Completed",IF(I198="Yes",1,0),"")</x:f>
      </x:c>
      <x:c r="T198" s="250" t="str">
        <x:f>IF(J198&lt;&gt;"Yes","",IF(K198="Yes",1,IF(K198="Partly",0.5,IF(K198="No",0,""))))</x:f>
      </x:c>
      <x:c r="U198" s="250" t="str">
        <x:f>IF(G198="Completed",IF(L198="Yes",1,0),"")</x:f>
      </x:c>
      <x:c r="V198" s="251" t="str">
        <x:f>IF(G198&lt;&gt;"Completed","",IF(N198="Positive",1,IF(N198="Neutral",0.5,IF(N198="Caveated",0.25,IF(N198="Absent","",0)))))</x:f>
      </x:c>
    </x:row>
    <x:row r="199" ht="38" customHeight="1">
      <x:c r="A199" s="207" t="str">
        <x:f>IF(B199="","","RUN-"&amp;RIGHT("000"&amp;(ROW()-6),3))</x:f>
      </x:c>
      <x:c r="B199" s="236"/>
      <x:c r="C199" s="137"/>
      <x:c r="D199" s="137"/>
      <x:c r="E199" s="137"/>
      <x:c r="F199" s="137"/>
      <x:c r="G199" s="137"/>
      <x:c r="H199" s="137"/>
      <x:c r="I199" s="137"/>
      <x:c r="J199" s="137"/>
      <x:c r="K199" s="137"/>
      <x:c r="L199" s="137"/>
      <x:c r="M199" s="137"/>
      <x:c r="N199" s="137"/>
      <x:c r="O199" s="137"/>
      <x:c r="P199" s="137"/>
      <x:c r="Q199" s="138"/>
      <x:c r="R199" s="249" t="str">
        <x:f>IF(G199="Completed",IF(H199="Yes",1,0),"")</x:f>
      </x:c>
      <x:c r="S199" s="250" t="str">
        <x:f>IF(G199="Completed",IF(I199="Yes",1,0),"")</x:f>
      </x:c>
      <x:c r="T199" s="250" t="str">
        <x:f>IF(J199&lt;&gt;"Yes","",IF(K199="Yes",1,IF(K199="Partly",0.5,IF(K199="No",0,""))))</x:f>
      </x:c>
      <x:c r="U199" s="250" t="str">
        <x:f>IF(G199="Completed",IF(L199="Yes",1,0),"")</x:f>
      </x:c>
      <x:c r="V199" s="251" t="str">
        <x:f>IF(G199&lt;&gt;"Completed","",IF(N199="Positive",1,IF(N199="Neutral",0.5,IF(N199="Caveated",0.25,IF(N199="Absent","",0)))))</x:f>
      </x:c>
    </x:row>
    <x:row r="200" ht="38" customHeight="1">
      <x:c r="A200" s="207" t="str">
        <x:f>IF(B200="","","RUN-"&amp;RIGHT("000"&amp;(ROW()-6),3))</x:f>
      </x:c>
      <x:c r="B200" s="236"/>
      <x:c r="C200" s="137"/>
      <x:c r="D200" s="137"/>
      <x:c r="E200" s="137"/>
      <x:c r="F200" s="137"/>
      <x:c r="G200" s="137"/>
      <x:c r="H200" s="137"/>
      <x:c r="I200" s="137"/>
      <x:c r="J200" s="137"/>
      <x:c r="K200" s="137"/>
      <x:c r="L200" s="137"/>
      <x:c r="M200" s="137"/>
      <x:c r="N200" s="137"/>
      <x:c r="O200" s="137"/>
      <x:c r="P200" s="137"/>
      <x:c r="Q200" s="138"/>
      <x:c r="R200" s="249" t="str">
        <x:f>IF(G200="Completed",IF(H200="Yes",1,0),"")</x:f>
      </x:c>
      <x:c r="S200" s="250" t="str">
        <x:f>IF(G200="Completed",IF(I200="Yes",1,0),"")</x:f>
      </x:c>
      <x:c r="T200" s="250" t="str">
        <x:f>IF(J200&lt;&gt;"Yes","",IF(K200="Yes",1,IF(K200="Partly",0.5,IF(K200="No",0,""))))</x:f>
      </x:c>
      <x:c r="U200" s="250" t="str">
        <x:f>IF(G200="Completed",IF(L200="Yes",1,0),"")</x:f>
      </x:c>
      <x:c r="V200" s="251" t="str">
        <x:f>IF(G200&lt;&gt;"Completed","",IF(N200="Positive",1,IF(N200="Neutral",0.5,IF(N200="Caveated",0.25,IF(N200="Absent","",0)))))</x:f>
      </x:c>
    </x:row>
    <x:row r="201" ht="38" customHeight="1">
      <x:c r="A201" s="207" t="str">
        <x:f>IF(B201="","","RUN-"&amp;RIGHT("000"&amp;(ROW()-6),3))</x:f>
      </x:c>
      <x:c r="B201" s="236"/>
      <x:c r="C201" s="137"/>
      <x:c r="D201" s="137"/>
      <x:c r="E201" s="137"/>
      <x:c r="F201" s="137"/>
      <x:c r="G201" s="137"/>
      <x:c r="H201" s="137"/>
      <x:c r="I201" s="137"/>
      <x:c r="J201" s="137"/>
      <x:c r="K201" s="137"/>
      <x:c r="L201" s="137"/>
      <x:c r="M201" s="137"/>
      <x:c r="N201" s="137"/>
      <x:c r="O201" s="137"/>
      <x:c r="P201" s="137"/>
      <x:c r="Q201" s="138"/>
      <x:c r="R201" s="249" t="str">
        <x:f>IF(G201="Completed",IF(H201="Yes",1,0),"")</x:f>
      </x:c>
      <x:c r="S201" s="250" t="str">
        <x:f>IF(G201="Completed",IF(I201="Yes",1,0),"")</x:f>
      </x:c>
      <x:c r="T201" s="250" t="str">
        <x:f>IF(J201&lt;&gt;"Yes","",IF(K201="Yes",1,IF(K201="Partly",0.5,IF(K201="No",0,""))))</x:f>
      </x:c>
      <x:c r="U201" s="250" t="str">
        <x:f>IF(G201="Completed",IF(L201="Yes",1,0),"")</x:f>
      </x:c>
      <x:c r="V201" s="251" t="str">
        <x:f>IF(G201&lt;&gt;"Completed","",IF(N201="Positive",1,IF(N201="Neutral",0.5,IF(N201="Caveated",0.25,IF(N201="Absent","",0)))))</x:f>
      </x:c>
    </x:row>
    <x:row r="202" ht="38" customHeight="1">
      <x:c r="A202" s="207" t="str">
        <x:f>IF(B202="","","RUN-"&amp;RIGHT("000"&amp;(ROW()-6),3))</x:f>
      </x:c>
      <x:c r="B202" s="236"/>
      <x:c r="C202" s="137"/>
      <x:c r="D202" s="137"/>
      <x:c r="E202" s="137"/>
      <x:c r="F202" s="137"/>
      <x:c r="G202" s="137"/>
      <x:c r="H202" s="137"/>
      <x:c r="I202" s="137"/>
      <x:c r="J202" s="137"/>
      <x:c r="K202" s="137"/>
      <x:c r="L202" s="137"/>
      <x:c r="M202" s="137"/>
      <x:c r="N202" s="137"/>
      <x:c r="O202" s="137"/>
      <x:c r="P202" s="137"/>
      <x:c r="Q202" s="138"/>
      <x:c r="R202" s="249" t="str">
        <x:f>IF(G202="Completed",IF(H202="Yes",1,0),"")</x:f>
      </x:c>
      <x:c r="S202" s="250" t="str">
        <x:f>IF(G202="Completed",IF(I202="Yes",1,0),"")</x:f>
      </x:c>
      <x:c r="T202" s="250" t="str">
        <x:f>IF(J202&lt;&gt;"Yes","",IF(K202="Yes",1,IF(K202="Partly",0.5,IF(K202="No",0,""))))</x:f>
      </x:c>
      <x:c r="U202" s="250" t="str">
        <x:f>IF(G202="Completed",IF(L202="Yes",1,0),"")</x:f>
      </x:c>
      <x:c r="V202" s="251" t="str">
        <x:f>IF(G202&lt;&gt;"Completed","",IF(N202="Positive",1,IF(N202="Neutral",0.5,IF(N202="Caveated",0.25,IF(N202="Absent","",0)))))</x:f>
      </x:c>
    </x:row>
    <x:row r="203" ht="38" customHeight="1">
      <x:c r="A203" s="207" t="str">
        <x:f>IF(B203="","","RUN-"&amp;RIGHT("000"&amp;(ROW()-6),3))</x:f>
      </x:c>
      <x:c r="B203" s="236"/>
      <x:c r="C203" s="137"/>
      <x:c r="D203" s="137"/>
      <x:c r="E203" s="137"/>
      <x:c r="F203" s="137"/>
      <x:c r="G203" s="137"/>
      <x:c r="H203" s="137"/>
      <x:c r="I203" s="137"/>
      <x:c r="J203" s="137"/>
      <x:c r="K203" s="137"/>
      <x:c r="L203" s="137"/>
      <x:c r="M203" s="137"/>
      <x:c r="N203" s="137"/>
      <x:c r="O203" s="137"/>
      <x:c r="P203" s="137"/>
      <x:c r="Q203" s="138"/>
      <x:c r="R203" s="249" t="str">
        <x:f>IF(G203="Completed",IF(H203="Yes",1,0),"")</x:f>
      </x:c>
      <x:c r="S203" s="250" t="str">
        <x:f>IF(G203="Completed",IF(I203="Yes",1,0),"")</x:f>
      </x:c>
      <x:c r="T203" s="250" t="str">
        <x:f>IF(J203&lt;&gt;"Yes","",IF(K203="Yes",1,IF(K203="Partly",0.5,IF(K203="No",0,""))))</x:f>
      </x:c>
      <x:c r="U203" s="250" t="str">
        <x:f>IF(G203="Completed",IF(L203="Yes",1,0),"")</x:f>
      </x:c>
      <x:c r="V203" s="251" t="str">
        <x:f>IF(G203&lt;&gt;"Completed","",IF(N203="Positive",1,IF(N203="Neutral",0.5,IF(N203="Caveated",0.25,IF(N203="Absent","",0)))))</x:f>
      </x:c>
    </x:row>
    <x:row r="204" ht="38" customHeight="1">
      <x:c r="A204" s="207" t="str">
        <x:f>IF(B204="","","RUN-"&amp;RIGHT("000"&amp;(ROW()-6),3))</x:f>
      </x:c>
      <x:c r="B204" s="236"/>
      <x:c r="C204" s="137"/>
      <x:c r="D204" s="137"/>
      <x:c r="E204" s="137"/>
      <x:c r="F204" s="137"/>
      <x:c r="G204" s="137"/>
      <x:c r="H204" s="137"/>
      <x:c r="I204" s="137"/>
      <x:c r="J204" s="137"/>
      <x:c r="K204" s="137"/>
      <x:c r="L204" s="137"/>
      <x:c r="M204" s="137"/>
      <x:c r="N204" s="137"/>
      <x:c r="O204" s="137"/>
      <x:c r="P204" s="137"/>
      <x:c r="Q204" s="138"/>
      <x:c r="R204" s="249" t="str">
        <x:f>IF(G204="Completed",IF(H204="Yes",1,0),"")</x:f>
      </x:c>
      <x:c r="S204" s="250" t="str">
        <x:f>IF(G204="Completed",IF(I204="Yes",1,0),"")</x:f>
      </x:c>
      <x:c r="T204" s="250" t="str">
        <x:f>IF(J204&lt;&gt;"Yes","",IF(K204="Yes",1,IF(K204="Partly",0.5,IF(K204="No",0,""))))</x:f>
      </x:c>
      <x:c r="U204" s="250" t="str">
        <x:f>IF(G204="Completed",IF(L204="Yes",1,0),"")</x:f>
      </x:c>
      <x:c r="V204" s="251" t="str">
        <x:f>IF(G204&lt;&gt;"Completed","",IF(N204="Positive",1,IF(N204="Neutral",0.5,IF(N204="Caveated",0.25,IF(N204="Absent","",0)))))</x:f>
      </x:c>
    </x:row>
    <x:row r="205" ht="38" customHeight="1">
      <x:c r="A205" s="207" t="str">
        <x:f>IF(B205="","","RUN-"&amp;RIGHT("000"&amp;(ROW()-6),3))</x:f>
      </x:c>
      <x:c r="B205" s="236"/>
      <x:c r="C205" s="137"/>
      <x:c r="D205" s="137"/>
      <x:c r="E205" s="137"/>
      <x:c r="F205" s="137"/>
      <x:c r="G205" s="137"/>
      <x:c r="H205" s="137"/>
      <x:c r="I205" s="137"/>
      <x:c r="J205" s="137"/>
      <x:c r="K205" s="137"/>
      <x:c r="L205" s="137"/>
      <x:c r="M205" s="137"/>
      <x:c r="N205" s="137"/>
      <x:c r="O205" s="137"/>
      <x:c r="P205" s="137"/>
      <x:c r="Q205" s="138"/>
      <x:c r="R205" s="249" t="str">
        <x:f>IF(G205="Completed",IF(H205="Yes",1,0),"")</x:f>
      </x:c>
      <x:c r="S205" s="250" t="str">
        <x:f>IF(G205="Completed",IF(I205="Yes",1,0),"")</x:f>
      </x:c>
      <x:c r="T205" s="250" t="str">
        <x:f>IF(J205&lt;&gt;"Yes","",IF(K205="Yes",1,IF(K205="Partly",0.5,IF(K205="No",0,""))))</x:f>
      </x:c>
      <x:c r="U205" s="250" t="str">
        <x:f>IF(G205="Completed",IF(L205="Yes",1,0),"")</x:f>
      </x:c>
      <x:c r="V205" s="251" t="str">
        <x:f>IF(G205&lt;&gt;"Completed","",IF(N205="Positive",1,IF(N205="Neutral",0.5,IF(N205="Caveated",0.25,IF(N205="Absent","",0)))))</x:f>
      </x:c>
    </x:row>
    <x:row r="206" ht="38" customHeight="1">
      <x:c r="A206" s="207" t="str">
        <x:f>IF(B206="","","RUN-"&amp;RIGHT("000"&amp;(ROW()-6),3))</x:f>
      </x:c>
      <x:c r="B206" s="236"/>
      <x:c r="C206" s="137"/>
      <x:c r="D206" s="137"/>
      <x:c r="E206" s="137"/>
      <x:c r="F206" s="137"/>
      <x:c r="G206" s="137"/>
      <x:c r="H206" s="137"/>
      <x:c r="I206" s="137"/>
      <x:c r="J206" s="137"/>
      <x:c r="K206" s="137"/>
      <x:c r="L206" s="137"/>
      <x:c r="M206" s="137"/>
      <x:c r="N206" s="137"/>
      <x:c r="O206" s="137"/>
      <x:c r="P206" s="137"/>
      <x:c r="Q206" s="138"/>
      <x:c r="R206" s="249" t="str">
        <x:f>IF(G206="Completed",IF(H206="Yes",1,0),"")</x:f>
      </x:c>
      <x:c r="S206" s="250" t="str">
        <x:f>IF(G206="Completed",IF(I206="Yes",1,0),"")</x:f>
      </x:c>
      <x:c r="T206" s="250" t="str">
        <x:f>IF(J206&lt;&gt;"Yes","",IF(K206="Yes",1,IF(K206="Partly",0.5,IF(K206="No",0,""))))</x:f>
      </x:c>
      <x:c r="U206" s="250" t="str">
        <x:f>IF(G206="Completed",IF(L206="Yes",1,0),"")</x:f>
      </x:c>
      <x:c r="V206" s="251" t="str">
        <x:f>IF(G206&lt;&gt;"Completed","",IF(N206="Positive",1,IF(N206="Neutral",0.5,IF(N206="Caveated",0.25,IF(N206="Absent","",0)))))</x:f>
      </x:c>
    </x:row>
    <x:row r="207" ht="38" customHeight="1">
      <x:c r="A207" s="207" t="str">
        <x:f>IF(B207="","","RUN-"&amp;RIGHT("000"&amp;(ROW()-6),3))</x:f>
      </x:c>
      <x:c r="B207" s="236"/>
      <x:c r="C207" s="137"/>
      <x:c r="D207" s="137"/>
      <x:c r="E207" s="137"/>
      <x:c r="F207" s="137"/>
      <x:c r="G207" s="137"/>
      <x:c r="H207" s="137"/>
      <x:c r="I207" s="137"/>
      <x:c r="J207" s="137"/>
      <x:c r="K207" s="137"/>
      <x:c r="L207" s="137"/>
      <x:c r="M207" s="137"/>
      <x:c r="N207" s="137"/>
      <x:c r="O207" s="137"/>
      <x:c r="P207" s="137"/>
      <x:c r="Q207" s="138"/>
      <x:c r="R207" s="249" t="str">
        <x:f>IF(G207="Completed",IF(H207="Yes",1,0),"")</x:f>
      </x:c>
      <x:c r="S207" s="250" t="str">
        <x:f>IF(G207="Completed",IF(I207="Yes",1,0),"")</x:f>
      </x:c>
      <x:c r="T207" s="250" t="str">
        <x:f>IF(J207&lt;&gt;"Yes","",IF(K207="Yes",1,IF(K207="Partly",0.5,IF(K207="No",0,""))))</x:f>
      </x:c>
      <x:c r="U207" s="250" t="str">
        <x:f>IF(G207="Completed",IF(L207="Yes",1,0),"")</x:f>
      </x:c>
      <x:c r="V207" s="251" t="str">
        <x:f>IF(G207&lt;&gt;"Completed","",IF(N207="Positive",1,IF(N207="Neutral",0.5,IF(N207="Caveated",0.25,IF(N207="Absent","",0)))))</x:f>
      </x:c>
    </x:row>
    <x:row r="208" ht="38" customHeight="1">
      <x:c r="A208" s="207" t="str">
        <x:f>IF(B208="","","RUN-"&amp;RIGHT("000"&amp;(ROW()-6),3))</x:f>
      </x:c>
      <x:c r="B208" s="236"/>
      <x:c r="C208" s="137"/>
      <x:c r="D208" s="137"/>
      <x:c r="E208" s="137"/>
      <x:c r="F208" s="137"/>
      <x:c r="G208" s="137"/>
      <x:c r="H208" s="137"/>
      <x:c r="I208" s="137"/>
      <x:c r="J208" s="137"/>
      <x:c r="K208" s="137"/>
      <x:c r="L208" s="137"/>
      <x:c r="M208" s="137"/>
      <x:c r="N208" s="137"/>
      <x:c r="O208" s="137"/>
      <x:c r="P208" s="137"/>
      <x:c r="Q208" s="138"/>
      <x:c r="R208" s="249" t="str">
        <x:f>IF(G208="Completed",IF(H208="Yes",1,0),"")</x:f>
      </x:c>
      <x:c r="S208" s="250" t="str">
        <x:f>IF(G208="Completed",IF(I208="Yes",1,0),"")</x:f>
      </x:c>
      <x:c r="T208" s="250" t="str">
        <x:f>IF(J208&lt;&gt;"Yes","",IF(K208="Yes",1,IF(K208="Partly",0.5,IF(K208="No",0,""))))</x:f>
      </x:c>
      <x:c r="U208" s="250" t="str">
        <x:f>IF(G208="Completed",IF(L208="Yes",1,0),"")</x:f>
      </x:c>
      <x:c r="V208" s="251" t="str">
        <x:f>IF(G208&lt;&gt;"Completed","",IF(N208="Positive",1,IF(N208="Neutral",0.5,IF(N208="Caveated",0.25,IF(N208="Absent","",0)))))</x:f>
      </x:c>
    </x:row>
    <x:row r="209" ht="38" customHeight="1">
      <x:c r="A209" s="207" t="str">
        <x:f>IF(B209="","","RUN-"&amp;RIGHT("000"&amp;(ROW()-6),3))</x:f>
      </x:c>
      <x:c r="B209" s="236"/>
      <x:c r="C209" s="137"/>
      <x:c r="D209" s="137"/>
      <x:c r="E209" s="137"/>
      <x:c r="F209" s="137"/>
      <x:c r="G209" s="137"/>
      <x:c r="H209" s="137"/>
      <x:c r="I209" s="137"/>
      <x:c r="J209" s="137"/>
      <x:c r="K209" s="137"/>
      <x:c r="L209" s="137"/>
      <x:c r="M209" s="137"/>
      <x:c r="N209" s="137"/>
      <x:c r="O209" s="137"/>
      <x:c r="P209" s="137"/>
      <x:c r="Q209" s="138"/>
      <x:c r="R209" s="249" t="str">
        <x:f>IF(G209="Completed",IF(H209="Yes",1,0),"")</x:f>
      </x:c>
      <x:c r="S209" s="250" t="str">
        <x:f>IF(G209="Completed",IF(I209="Yes",1,0),"")</x:f>
      </x:c>
      <x:c r="T209" s="250" t="str">
        <x:f>IF(J209&lt;&gt;"Yes","",IF(K209="Yes",1,IF(K209="Partly",0.5,IF(K209="No",0,""))))</x:f>
      </x:c>
      <x:c r="U209" s="250" t="str">
        <x:f>IF(G209="Completed",IF(L209="Yes",1,0),"")</x:f>
      </x:c>
      <x:c r="V209" s="251" t="str">
        <x:f>IF(G209&lt;&gt;"Completed","",IF(N209="Positive",1,IF(N209="Neutral",0.5,IF(N209="Caveated",0.25,IF(N209="Absent","",0)))))</x:f>
      </x:c>
    </x:row>
    <x:row r="210" ht="38" customHeight="1">
      <x:c r="A210" s="207" t="str">
        <x:f>IF(B210="","","RUN-"&amp;RIGHT("000"&amp;(ROW()-6),3))</x:f>
      </x:c>
      <x:c r="B210" s="236"/>
      <x:c r="C210" s="137"/>
      <x:c r="D210" s="137"/>
      <x:c r="E210" s="137"/>
      <x:c r="F210" s="137"/>
      <x:c r="G210" s="137"/>
      <x:c r="H210" s="137"/>
      <x:c r="I210" s="137"/>
      <x:c r="J210" s="137"/>
      <x:c r="K210" s="137"/>
      <x:c r="L210" s="137"/>
      <x:c r="M210" s="137"/>
      <x:c r="N210" s="137"/>
      <x:c r="O210" s="137"/>
      <x:c r="P210" s="137"/>
      <x:c r="Q210" s="138"/>
      <x:c r="R210" s="249" t="str">
        <x:f>IF(G210="Completed",IF(H210="Yes",1,0),"")</x:f>
      </x:c>
      <x:c r="S210" s="250" t="str">
        <x:f>IF(G210="Completed",IF(I210="Yes",1,0),"")</x:f>
      </x:c>
      <x:c r="T210" s="250" t="str">
        <x:f>IF(J210&lt;&gt;"Yes","",IF(K210="Yes",1,IF(K210="Partly",0.5,IF(K210="No",0,""))))</x:f>
      </x:c>
      <x:c r="U210" s="250" t="str">
        <x:f>IF(G210="Completed",IF(L210="Yes",1,0),"")</x:f>
      </x:c>
      <x:c r="V210" s="251" t="str">
        <x:f>IF(G210&lt;&gt;"Completed","",IF(N210="Positive",1,IF(N210="Neutral",0.5,IF(N210="Caveated",0.25,IF(N210="Absent","",0)))))</x:f>
      </x:c>
    </x:row>
    <x:row r="211" ht="38" customHeight="1">
      <x:c r="A211" s="207" t="str">
        <x:f>IF(B211="","","RUN-"&amp;RIGHT("000"&amp;(ROW()-6),3))</x:f>
      </x:c>
      <x:c r="B211" s="236"/>
      <x:c r="C211" s="137"/>
      <x:c r="D211" s="137"/>
      <x:c r="E211" s="137"/>
      <x:c r="F211" s="137"/>
      <x:c r="G211" s="137"/>
      <x:c r="H211" s="137"/>
      <x:c r="I211" s="137"/>
      <x:c r="J211" s="137"/>
      <x:c r="K211" s="137"/>
      <x:c r="L211" s="137"/>
      <x:c r="M211" s="137"/>
      <x:c r="N211" s="137"/>
      <x:c r="O211" s="137"/>
      <x:c r="P211" s="137"/>
      <x:c r="Q211" s="138"/>
      <x:c r="R211" s="249" t="str">
        <x:f>IF(G211="Completed",IF(H211="Yes",1,0),"")</x:f>
      </x:c>
      <x:c r="S211" s="250" t="str">
        <x:f>IF(G211="Completed",IF(I211="Yes",1,0),"")</x:f>
      </x:c>
      <x:c r="T211" s="250" t="str">
        <x:f>IF(J211&lt;&gt;"Yes","",IF(K211="Yes",1,IF(K211="Partly",0.5,IF(K211="No",0,""))))</x:f>
      </x:c>
      <x:c r="U211" s="250" t="str">
        <x:f>IF(G211="Completed",IF(L211="Yes",1,0),"")</x:f>
      </x:c>
      <x:c r="V211" s="251" t="str">
        <x:f>IF(G211&lt;&gt;"Completed","",IF(N211="Positive",1,IF(N211="Neutral",0.5,IF(N211="Caveated",0.25,IF(N211="Absent","",0)))))</x:f>
      </x:c>
    </x:row>
    <x:row r="212" ht="38" customHeight="1">
      <x:c r="A212" s="207" t="str">
        <x:f>IF(B212="","","RUN-"&amp;RIGHT("000"&amp;(ROW()-6),3))</x:f>
      </x:c>
      <x:c r="B212" s="236"/>
      <x:c r="C212" s="137"/>
      <x:c r="D212" s="137"/>
      <x:c r="E212" s="137"/>
      <x:c r="F212" s="137"/>
      <x:c r="G212" s="137"/>
      <x:c r="H212" s="137"/>
      <x:c r="I212" s="137"/>
      <x:c r="J212" s="137"/>
      <x:c r="K212" s="137"/>
      <x:c r="L212" s="137"/>
      <x:c r="M212" s="137"/>
      <x:c r="N212" s="137"/>
      <x:c r="O212" s="137"/>
      <x:c r="P212" s="137"/>
      <x:c r="Q212" s="138"/>
      <x:c r="R212" s="249" t="str">
        <x:f>IF(G212="Completed",IF(H212="Yes",1,0),"")</x:f>
      </x:c>
      <x:c r="S212" s="250" t="str">
        <x:f>IF(G212="Completed",IF(I212="Yes",1,0),"")</x:f>
      </x:c>
      <x:c r="T212" s="250" t="str">
        <x:f>IF(J212&lt;&gt;"Yes","",IF(K212="Yes",1,IF(K212="Partly",0.5,IF(K212="No",0,""))))</x:f>
      </x:c>
      <x:c r="U212" s="250" t="str">
        <x:f>IF(G212="Completed",IF(L212="Yes",1,0),"")</x:f>
      </x:c>
      <x:c r="V212" s="251" t="str">
        <x:f>IF(G212&lt;&gt;"Completed","",IF(N212="Positive",1,IF(N212="Neutral",0.5,IF(N212="Caveated",0.25,IF(N212="Absent","",0)))))</x:f>
      </x:c>
    </x:row>
    <x:row r="213" ht="38" customHeight="1">
      <x:c r="A213" s="207" t="str">
        <x:f>IF(B213="","","RUN-"&amp;RIGHT("000"&amp;(ROW()-6),3))</x:f>
      </x:c>
      <x:c r="B213" s="236"/>
      <x:c r="C213" s="137"/>
      <x:c r="D213" s="137"/>
      <x:c r="E213" s="137"/>
      <x:c r="F213" s="137"/>
      <x:c r="G213" s="137"/>
      <x:c r="H213" s="137"/>
      <x:c r="I213" s="137"/>
      <x:c r="J213" s="137"/>
      <x:c r="K213" s="137"/>
      <x:c r="L213" s="137"/>
      <x:c r="M213" s="137"/>
      <x:c r="N213" s="137"/>
      <x:c r="O213" s="137"/>
      <x:c r="P213" s="137"/>
      <x:c r="Q213" s="138"/>
      <x:c r="R213" s="249" t="str">
        <x:f>IF(G213="Completed",IF(H213="Yes",1,0),"")</x:f>
      </x:c>
      <x:c r="S213" s="250" t="str">
        <x:f>IF(G213="Completed",IF(I213="Yes",1,0),"")</x:f>
      </x:c>
      <x:c r="T213" s="250" t="str">
        <x:f>IF(J213&lt;&gt;"Yes","",IF(K213="Yes",1,IF(K213="Partly",0.5,IF(K213="No",0,""))))</x:f>
      </x:c>
      <x:c r="U213" s="250" t="str">
        <x:f>IF(G213="Completed",IF(L213="Yes",1,0),"")</x:f>
      </x:c>
      <x:c r="V213" s="251" t="str">
        <x:f>IF(G213&lt;&gt;"Completed","",IF(N213="Positive",1,IF(N213="Neutral",0.5,IF(N213="Caveated",0.25,IF(N213="Absent","",0)))))</x:f>
      </x:c>
    </x:row>
    <x:row r="214" ht="38" customHeight="1">
      <x:c r="A214" s="207" t="str">
        <x:f>IF(B214="","","RUN-"&amp;RIGHT("000"&amp;(ROW()-6),3))</x:f>
      </x:c>
      <x:c r="B214" s="236"/>
      <x:c r="C214" s="137"/>
      <x:c r="D214" s="137"/>
      <x:c r="E214" s="137"/>
      <x:c r="F214" s="137"/>
      <x:c r="G214" s="137"/>
      <x:c r="H214" s="137"/>
      <x:c r="I214" s="137"/>
      <x:c r="J214" s="137"/>
      <x:c r="K214" s="137"/>
      <x:c r="L214" s="137"/>
      <x:c r="M214" s="137"/>
      <x:c r="N214" s="137"/>
      <x:c r="O214" s="137"/>
      <x:c r="P214" s="137"/>
      <x:c r="Q214" s="138"/>
      <x:c r="R214" s="249" t="str">
        <x:f>IF(G214="Completed",IF(H214="Yes",1,0),"")</x:f>
      </x:c>
      <x:c r="S214" s="250" t="str">
        <x:f>IF(G214="Completed",IF(I214="Yes",1,0),"")</x:f>
      </x:c>
      <x:c r="T214" s="250" t="str">
        <x:f>IF(J214&lt;&gt;"Yes","",IF(K214="Yes",1,IF(K214="Partly",0.5,IF(K214="No",0,""))))</x:f>
      </x:c>
      <x:c r="U214" s="250" t="str">
        <x:f>IF(G214="Completed",IF(L214="Yes",1,0),"")</x:f>
      </x:c>
      <x:c r="V214" s="251" t="str">
        <x:f>IF(G214&lt;&gt;"Completed","",IF(N214="Positive",1,IF(N214="Neutral",0.5,IF(N214="Caveated",0.25,IF(N214="Absent","",0)))))</x:f>
      </x:c>
    </x:row>
    <x:row r="215" ht="38" customHeight="1">
      <x:c r="A215" s="207" t="str">
        <x:f>IF(B215="","","RUN-"&amp;RIGHT("000"&amp;(ROW()-6),3))</x:f>
      </x:c>
      <x:c r="B215" s="236"/>
      <x:c r="C215" s="137"/>
      <x:c r="D215" s="137"/>
      <x:c r="E215" s="137"/>
      <x:c r="F215" s="137"/>
      <x:c r="G215" s="137"/>
      <x:c r="H215" s="137"/>
      <x:c r="I215" s="137"/>
      <x:c r="J215" s="137"/>
      <x:c r="K215" s="137"/>
      <x:c r="L215" s="137"/>
      <x:c r="M215" s="137"/>
      <x:c r="N215" s="137"/>
      <x:c r="O215" s="137"/>
      <x:c r="P215" s="137"/>
      <x:c r="Q215" s="138"/>
      <x:c r="R215" s="249" t="str">
        <x:f>IF(G215="Completed",IF(H215="Yes",1,0),"")</x:f>
      </x:c>
      <x:c r="S215" s="250" t="str">
        <x:f>IF(G215="Completed",IF(I215="Yes",1,0),"")</x:f>
      </x:c>
      <x:c r="T215" s="250" t="str">
        <x:f>IF(J215&lt;&gt;"Yes","",IF(K215="Yes",1,IF(K215="Partly",0.5,IF(K215="No",0,""))))</x:f>
      </x:c>
      <x:c r="U215" s="250" t="str">
        <x:f>IF(G215="Completed",IF(L215="Yes",1,0),"")</x:f>
      </x:c>
      <x:c r="V215" s="251" t="str">
        <x:f>IF(G215&lt;&gt;"Completed","",IF(N215="Positive",1,IF(N215="Neutral",0.5,IF(N215="Caveated",0.25,IF(N215="Absent","",0)))))</x:f>
      </x:c>
    </x:row>
    <x:row r="216" ht="38" customHeight="1">
      <x:c r="A216" s="207" t="str">
        <x:f>IF(B216="","","RUN-"&amp;RIGHT("000"&amp;(ROW()-6),3))</x:f>
      </x:c>
      <x:c r="B216" s="236"/>
      <x:c r="C216" s="137"/>
      <x:c r="D216" s="137"/>
      <x:c r="E216" s="137"/>
      <x:c r="F216" s="137"/>
      <x:c r="G216" s="137"/>
      <x:c r="H216" s="137"/>
      <x:c r="I216" s="137"/>
      <x:c r="J216" s="137"/>
      <x:c r="K216" s="137"/>
      <x:c r="L216" s="137"/>
      <x:c r="M216" s="137"/>
      <x:c r="N216" s="137"/>
      <x:c r="O216" s="137"/>
      <x:c r="P216" s="137"/>
      <x:c r="Q216" s="138"/>
      <x:c r="R216" s="249" t="str">
        <x:f>IF(G216="Completed",IF(H216="Yes",1,0),"")</x:f>
      </x:c>
      <x:c r="S216" s="250" t="str">
        <x:f>IF(G216="Completed",IF(I216="Yes",1,0),"")</x:f>
      </x:c>
      <x:c r="T216" s="250" t="str">
        <x:f>IF(J216&lt;&gt;"Yes","",IF(K216="Yes",1,IF(K216="Partly",0.5,IF(K216="No",0,""))))</x:f>
      </x:c>
      <x:c r="U216" s="250" t="str">
        <x:f>IF(G216="Completed",IF(L216="Yes",1,0),"")</x:f>
      </x:c>
      <x:c r="V216" s="251" t="str">
        <x:f>IF(G216&lt;&gt;"Completed","",IF(N216="Positive",1,IF(N216="Neutral",0.5,IF(N216="Caveated",0.25,IF(N216="Absent","",0)))))</x:f>
      </x:c>
    </x:row>
    <x:row r="217" ht="38" customHeight="1">
      <x:c r="A217" s="207" t="str">
        <x:f>IF(B217="","","RUN-"&amp;RIGHT("000"&amp;(ROW()-6),3))</x:f>
      </x:c>
      <x:c r="B217" s="236"/>
      <x:c r="C217" s="137"/>
      <x:c r="D217" s="137"/>
      <x:c r="E217" s="137"/>
      <x:c r="F217" s="137"/>
      <x:c r="G217" s="137"/>
      <x:c r="H217" s="137"/>
      <x:c r="I217" s="137"/>
      <x:c r="J217" s="137"/>
      <x:c r="K217" s="137"/>
      <x:c r="L217" s="137"/>
      <x:c r="M217" s="137"/>
      <x:c r="N217" s="137"/>
      <x:c r="O217" s="137"/>
      <x:c r="P217" s="137"/>
      <x:c r="Q217" s="138"/>
      <x:c r="R217" s="249" t="str">
        <x:f>IF(G217="Completed",IF(H217="Yes",1,0),"")</x:f>
      </x:c>
      <x:c r="S217" s="250" t="str">
        <x:f>IF(G217="Completed",IF(I217="Yes",1,0),"")</x:f>
      </x:c>
      <x:c r="T217" s="250" t="str">
        <x:f>IF(J217&lt;&gt;"Yes","",IF(K217="Yes",1,IF(K217="Partly",0.5,IF(K217="No",0,""))))</x:f>
      </x:c>
      <x:c r="U217" s="250" t="str">
        <x:f>IF(G217="Completed",IF(L217="Yes",1,0),"")</x:f>
      </x:c>
      <x:c r="V217" s="251" t="str">
        <x:f>IF(G217&lt;&gt;"Completed","",IF(N217="Positive",1,IF(N217="Neutral",0.5,IF(N217="Caveated",0.25,IF(N217="Absent","",0)))))</x:f>
      </x:c>
    </x:row>
    <x:row r="218" ht="38" customHeight="1">
      <x:c r="A218" s="207" t="str">
        <x:f>IF(B218="","","RUN-"&amp;RIGHT("000"&amp;(ROW()-6),3))</x:f>
      </x:c>
      <x:c r="B218" s="236"/>
      <x:c r="C218" s="137"/>
      <x:c r="D218" s="137"/>
      <x:c r="E218" s="137"/>
      <x:c r="F218" s="137"/>
      <x:c r="G218" s="137"/>
      <x:c r="H218" s="137"/>
      <x:c r="I218" s="137"/>
      <x:c r="J218" s="137"/>
      <x:c r="K218" s="137"/>
      <x:c r="L218" s="137"/>
      <x:c r="M218" s="137"/>
      <x:c r="N218" s="137"/>
      <x:c r="O218" s="137"/>
      <x:c r="P218" s="137"/>
      <x:c r="Q218" s="138"/>
      <x:c r="R218" s="249" t="str">
        <x:f>IF(G218="Completed",IF(H218="Yes",1,0),"")</x:f>
      </x:c>
      <x:c r="S218" s="250" t="str">
        <x:f>IF(G218="Completed",IF(I218="Yes",1,0),"")</x:f>
      </x:c>
      <x:c r="T218" s="250" t="str">
        <x:f>IF(J218&lt;&gt;"Yes","",IF(K218="Yes",1,IF(K218="Partly",0.5,IF(K218="No",0,""))))</x:f>
      </x:c>
      <x:c r="U218" s="250" t="str">
        <x:f>IF(G218="Completed",IF(L218="Yes",1,0),"")</x:f>
      </x:c>
      <x:c r="V218" s="251" t="str">
        <x:f>IF(G218&lt;&gt;"Completed","",IF(N218="Positive",1,IF(N218="Neutral",0.5,IF(N218="Caveated",0.25,IF(N218="Absent","",0)))))</x:f>
      </x:c>
    </x:row>
    <x:row r="219" ht="38" customHeight="1">
      <x:c r="A219" s="207" t="str">
        <x:f>IF(B219="","","RUN-"&amp;RIGHT("000"&amp;(ROW()-6),3))</x:f>
      </x:c>
      <x:c r="B219" s="236"/>
      <x:c r="C219" s="137"/>
      <x:c r="D219" s="137"/>
      <x:c r="E219" s="137"/>
      <x:c r="F219" s="137"/>
      <x:c r="G219" s="137"/>
      <x:c r="H219" s="137"/>
      <x:c r="I219" s="137"/>
      <x:c r="J219" s="137"/>
      <x:c r="K219" s="137"/>
      <x:c r="L219" s="137"/>
      <x:c r="M219" s="137"/>
      <x:c r="N219" s="137"/>
      <x:c r="O219" s="137"/>
      <x:c r="P219" s="137"/>
      <x:c r="Q219" s="138"/>
      <x:c r="R219" s="249" t="str">
        <x:f>IF(G219="Completed",IF(H219="Yes",1,0),"")</x:f>
      </x:c>
      <x:c r="S219" s="250" t="str">
        <x:f>IF(G219="Completed",IF(I219="Yes",1,0),"")</x:f>
      </x:c>
      <x:c r="T219" s="250" t="str">
        <x:f>IF(J219&lt;&gt;"Yes","",IF(K219="Yes",1,IF(K219="Partly",0.5,IF(K219="No",0,""))))</x:f>
      </x:c>
      <x:c r="U219" s="250" t="str">
        <x:f>IF(G219="Completed",IF(L219="Yes",1,0),"")</x:f>
      </x:c>
      <x:c r="V219" s="251" t="str">
        <x:f>IF(G219&lt;&gt;"Completed","",IF(N219="Positive",1,IF(N219="Neutral",0.5,IF(N219="Caveated",0.25,IF(N219="Absent","",0)))))</x:f>
      </x:c>
    </x:row>
    <x:row r="220" ht="38" customHeight="1">
      <x:c r="A220" s="207" t="str">
        <x:f>IF(B220="","","RUN-"&amp;RIGHT("000"&amp;(ROW()-6),3))</x:f>
      </x:c>
      <x:c r="B220" s="236"/>
      <x:c r="C220" s="137"/>
      <x:c r="D220" s="137"/>
      <x:c r="E220" s="137"/>
      <x:c r="F220" s="137"/>
      <x:c r="G220" s="137"/>
      <x:c r="H220" s="137"/>
      <x:c r="I220" s="137"/>
      <x:c r="J220" s="137"/>
      <x:c r="K220" s="137"/>
      <x:c r="L220" s="137"/>
      <x:c r="M220" s="137"/>
      <x:c r="N220" s="137"/>
      <x:c r="O220" s="137"/>
      <x:c r="P220" s="137"/>
      <x:c r="Q220" s="138"/>
      <x:c r="R220" s="249" t="str">
        <x:f>IF(G220="Completed",IF(H220="Yes",1,0),"")</x:f>
      </x:c>
      <x:c r="S220" s="250" t="str">
        <x:f>IF(G220="Completed",IF(I220="Yes",1,0),"")</x:f>
      </x:c>
      <x:c r="T220" s="250" t="str">
        <x:f>IF(J220&lt;&gt;"Yes","",IF(K220="Yes",1,IF(K220="Partly",0.5,IF(K220="No",0,""))))</x:f>
      </x:c>
      <x:c r="U220" s="250" t="str">
        <x:f>IF(G220="Completed",IF(L220="Yes",1,0),"")</x:f>
      </x:c>
      <x:c r="V220" s="251" t="str">
        <x:f>IF(G220&lt;&gt;"Completed","",IF(N220="Positive",1,IF(N220="Neutral",0.5,IF(N220="Caveated",0.25,IF(N220="Absent","",0)))))</x:f>
      </x:c>
    </x:row>
    <x:row r="221" ht="38" customHeight="1">
      <x:c r="A221" s="207" t="str">
        <x:f>IF(B221="","","RUN-"&amp;RIGHT("000"&amp;(ROW()-6),3))</x:f>
      </x:c>
      <x:c r="B221" s="236"/>
      <x:c r="C221" s="137"/>
      <x:c r="D221" s="137"/>
      <x:c r="E221" s="137"/>
      <x:c r="F221" s="137"/>
      <x:c r="G221" s="137"/>
      <x:c r="H221" s="137"/>
      <x:c r="I221" s="137"/>
      <x:c r="J221" s="137"/>
      <x:c r="K221" s="137"/>
      <x:c r="L221" s="137"/>
      <x:c r="M221" s="137"/>
      <x:c r="N221" s="137"/>
      <x:c r="O221" s="137"/>
      <x:c r="P221" s="137"/>
      <x:c r="Q221" s="138"/>
      <x:c r="R221" s="249" t="str">
        <x:f>IF(G221="Completed",IF(H221="Yes",1,0),"")</x:f>
      </x:c>
      <x:c r="S221" s="250" t="str">
        <x:f>IF(G221="Completed",IF(I221="Yes",1,0),"")</x:f>
      </x:c>
      <x:c r="T221" s="250" t="str">
        <x:f>IF(J221&lt;&gt;"Yes","",IF(K221="Yes",1,IF(K221="Partly",0.5,IF(K221="No",0,""))))</x:f>
      </x:c>
      <x:c r="U221" s="250" t="str">
        <x:f>IF(G221="Completed",IF(L221="Yes",1,0),"")</x:f>
      </x:c>
      <x:c r="V221" s="251" t="str">
        <x:f>IF(G221&lt;&gt;"Completed","",IF(N221="Positive",1,IF(N221="Neutral",0.5,IF(N221="Caveated",0.25,IF(N221="Absent","",0)))))</x:f>
      </x:c>
    </x:row>
    <x:row r="222" ht="38" customHeight="1">
      <x:c r="A222" s="207" t="str">
        <x:f>IF(B222="","","RUN-"&amp;RIGHT("000"&amp;(ROW()-6),3))</x:f>
      </x:c>
      <x:c r="B222" s="236"/>
      <x:c r="C222" s="137"/>
      <x:c r="D222" s="137"/>
      <x:c r="E222" s="137"/>
      <x:c r="F222" s="137"/>
      <x:c r="G222" s="137"/>
      <x:c r="H222" s="137"/>
      <x:c r="I222" s="137"/>
      <x:c r="J222" s="137"/>
      <x:c r="K222" s="137"/>
      <x:c r="L222" s="137"/>
      <x:c r="M222" s="137"/>
      <x:c r="N222" s="137"/>
      <x:c r="O222" s="137"/>
      <x:c r="P222" s="137"/>
      <x:c r="Q222" s="138"/>
      <x:c r="R222" s="249" t="str">
        <x:f>IF(G222="Completed",IF(H222="Yes",1,0),"")</x:f>
      </x:c>
      <x:c r="S222" s="250" t="str">
        <x:f>IF(G222="Completed",IF(I222="Yes",1,0),"")</x:f>
      </x:c>
      <x:c r="T222" s="250" t="str">
        <x:f>IF(J222&lt;&gt;"Yes","",IF(K222="Yes",1,IF(K222="Partly",0.5,IF(K222="No",0,""))))</x:f>
      </x:c>
      <x:c r="U222" s="250" t="str">
        <x:f>IF(G222="Completed",IF(L222="Yes",1,0),"")</x:f>
      </x:c>
      <x:c r="V222" s="251" t="str">
        <x:f>IF(G222&lt;&gt;"Completed","",IF(N222="Positive",1,IF(N222="Neutral",0.5,IF(N222="Caveated",0.25,IF(N222="Absent","",0)))))</x:f>
      </x:c>
    </x:row>
    <x:row r="223" ht="38" customHeight="1">
      <x:c r="A223" s="207" t="str">
        <x:f>IF(B223="","","RUN-"&amp;RIGHT("000"&amp;(ROW()-6),3))</x:f>
      </x:c>
      <x:c r="B223" s="236"/>
      <x:c r="C223" s="137"/>
      <x:c r="D223" s="137"/>
      <x:c r="E223" s="137"/>
      <x:c r="F223" s="137"/>
      <x:c r="G223" s="137"/>
      <x:c r="H223" s="137"/>
      <x:c r="I223" s="137"/>
      <x:c r="J223" s="137"/>
      <x:c r="K223" s="137"/>
      <x:c r="L223" s="137"/>
      <x:c r="M223" s="137"/>
      <x:c r="N223" s="137"/>
      <x:c r="O223" s="137"/>
      <x:c r="P223" s="137"/>
      <x:c r="Q223" s="138"/>
      <x:c r="R223" s="249" t="str">
        <x:f>IF(G223="Completed",IF(H223="Yes",1,0),"")</x:f>
      </x:c>
      <x:c r="S223" s="250" t="str">
        <x:f>IF(G223="Completed",IF(I223="Yes",1,0),"")</x:f>
      </x:c>
      <x:c r="T223" s="250" t="str">
        <x:f>IF(J223&lt;&gt;"Yes","",IF(K223="Yes",1,IF(K223="Partly",0.5,IF(K223="No",0,""))))</x:f>
      </x:c>
      <x:c r="U223" s="250" t="str">
        <x:f>IF(G223="Completed",IF(L223="Yes",1,0),"")</x:f>
      </x:c>
      <x:c r="V223" s="251" t="str">
        <x:f>IF(G223&lt;&gt;"Completed","",IF(N223="Positive",1,IF(N223="Neutral",0.5,IF(N223="Caveated",0.25,IF(N223="Absent","",0)))))</x:f>
      </x:c>
    </x:row>
    <x:row r="224" ht="38" customHeight="1">
      <x:c r="A224" s="207" t="str">
        <x:f>IF(B224="","","RUN-"&amp;RIGHT("000"&amp;(ROW()-6),3))</x:f>
      </x:c>
      <x:c r="B224" s="236"/>
      <x:c r="C224" s="137"/>
      <x:c r="D224" s="137"/>
      <x:c r="E224" s="137"/>
      <x:c r="F224" s="137"/>
      <x:c r="G224" s="137"/>
      <x:c r="H224" s="137"/>
      <x:c r="I224" s="137"/>
      <x:c r="J224" s="137"/>
      <x:c r="K224" s="137"/>
      <x:c r="L224" s="137"/>
      <x:c r="M224" s="137"/>
      <x:c r="N224" s="137"/>
      <x:c r="O224" s="137"/>
      <x:c r="P224" s="137"/>
      <x:c r="Q224" s="138"/>
      <x:c r="R224" s="249" t="str">
        <x:f>IF(G224="Completed",IF(H224="Yes",1,0),"")</x:f>
      </x:c>
      <x:c r="S224" s="250" t="str">
        <x:f>IF(G224="Completed",IF(I224="Yes",1,0),"")</x:f>
      </x:c>
      <x:c r="T224" s="250" t="str">
        <x:f>IF(J224&lt;&gt;"Yes","",IF(K224="Yes",1,IF(K224="Partly",0.5,IF(K224="No",0,""))))</x:f>
      </x:c>
      <x:c r="U224" s="250" t="str">
        <x:f>IF(G224="Completed",IF(L224="Yes",1,0),"")</x:f>
      </x:c>
      <x:c r="V224" s="251" t="str">
        <x:f>IF(G224&lt;&gt;"Completed","",IF(N224="Positive",1,IF(N224="Neutral",0.5,IF(N224="Caveated",0.25,IF(N224="Absent","",0)))))</x:f>
      </x:c>
    </x:row>
    <x:row r="225" ht="38" customHeight="1">
      <x:c r="A225" s="207" t="str">
        <x:f>IF(B225="","","RUN-"&amp;RIGHT("000"&amp;(ROW()-6),3))</x:f>
      </x:c>
      <x:c r="B225" s="236"/>
      <x:c r="C225" s="137"/>
      <x:c r="D225" s="137"/>
      <x:c r="E225" s="137"/>
      <x:c r="F225" s="137"/>
      <x:c r="G225" s="137"/>
      <x:c r="H225" s="137"/>
      <x:c r="I225" s="137"/>
      <x:c r="J225" s="137"/>
      <x:c r="K225" s="137"/>
      <x:c r="L225" s="137"/>
      <x:c r="M225" s="137"/>
      <x:c r="N225" s="137"/>
      <x:c r="O225" s="137"/>
      <x:c r="P225" s="137"/>
      <x:c r="Q225" s="138"/>
      <x:c r="R225" s="249" t="str">
        <x:f>IF(G225="Completed",IF(H225="Yes",1,0),"")</x:f>
      </x:c>
      <x:c r="S225" s="250" t="str">
        <x:f>IF(G225="Completed",IF(I225="Yes",1,0),"")</x:f>
      </x:c>
      <x:c r="T225" s="250" t="str">
        <x:f>IF(J225&lt;&gt;"Yes","",IF(K225="Yes",1,IF(K225="Partly",0.5,IF(K225="No",0,""))))</x:f>
      </x:c>
      <x:c r="U225" s="250" t="str">
        <x:f>IF(G225="Completed",IF(L225="Yes",1,0),"")</x:f>
      </x:c>
      <x:c r="V225" s="251" t="str">
        <x:f>IF(G225&lt;&gt;"Completed","",IF(N225="Positive",1,IF(N225="Neutral",0.5,IF(N225="Caveated",0.25,IF(N225="Absent","",0)))))</x:f>
      </x:c>
    </x:row>
    <x:row r="226" ht="38" customHeight="1">
      <x:c r="A226" s="207" t="str">
        <x:f>IF(B226="","","RUN-"&amp;RIGHT("000"&amp;(ROW()-6),3))</x:f>
      </x:c>
      <x:c r="B226" s="236"/>
      <x:c r="C226" s="137"/>
      <x:c r="D226" s="137"/>
      <x:c r="E226" s="137"/>
      <x:c r="F226" s="137"/>
      <x:c r="G226" s="137"/>
      <x:c r="H226" s="137"/>
      <x:c r="I226" s="137"/>
      <x:c r="J226" s="137"/>
      <x:c r="K226" s="137"/>
      <x:c r="L226" s="137"/>
      <x:c r="M226" s="137"/>
      <x:c r="N226" s="137"/>
      <x:c r="O226" s="137"/>
      <x:c r="P226" s="137"/>
      <x:c r="Q226" s="138"/>
      <x:c r="R226" s="249" t="str">
        <x:f>IF(G226="Completed",IF(H226="Yes",1,0),"")</x:f>
      </x:c>
      <x:c r="S226" s="250" t="str">
        <x:f>IF(G226="Completed",IF(I226="Yes",1,0),"")</x:f>
      </x:c>
      <x:c r="T226" s="250" t="str">
        <x:f>IF(J226&lt;&gt;"Yes","",IF(K226="Yes",1,IF(K226="Partly",0.5,IF(K226="No",0,""))))</x:f>
      </x:c>
      <x:c r="U226" s="250" t="str">
        <x:f>IF(G226="Completed",IF(L226="Yes",1,0),"")</x:f>
      </x:c>
      <x:c r="V226" s="251" t="str">
        <x:f>IF(G226&lt;&gt;"Completed","",IF(N226="Positive",1,IF(N226="Neutral",0.5,IF(N226="Caveated",0.25,IF(N226="Absent","",0)))))</x:f>
      </x:c>
    </x:row>
    <x:row r="227" ht="38" customHeight="1">
      <x:c r="A227" s="207" t="str">
        <x:f>IF(B227="","","RUN-"&amp;RIGHT("000"&amp;(ROW()-6),3))</x:f>
      </x:c>
      <x:c r="B227" s="236"/>
      <x:c r="C227" s="137"/>
      <x:c r="D227" s="137"/>
      <x:c r="E227" s="137"/>
      <x:c r="F227" s="137"/>
      <x:c r="G227" s="137"/>
      <x:c r="H227" s="137"/>
      <x:c r="I227" s="137"/>
      <x:c r="J227" s="137"/>
      <x:c r="K227" s="137"/>
      <x:c r="L227" s="137"/>
      <x:c r="M227" s="137"/>
      <x:c r="N227" s="137"/>
      <x:c r="O227" s="137"/>
      <x:c r="P227" s="137"/>
      <x:c r="Q227" s="138"/>
      <x:c r="R227" s="249" t="str">
        <x:f>IF(G227="Completed",IF(H227="Yes",1,0),"")</x:f>
      </x:c>
      <x:c r="S227" s="250" t="str">
        <x:f>IF(G227="Completed",IF(I227="Yes",1,0),"")</x:f>
      </x:c>
      <x:c r="T227" s="250" t="str">
        <x:f>IF(J227&lt;&gt;"Yes","",IF(K227="Yes",1,IF(K227="Partly",0.5,IF(K227="No",0,""))))</x:f>
      </x:c>
      <x:c r="U227" s="250" t="str">
        <x:f>IF(G227="Completed",IF(L227="Yes",1,0),"")</x:f>
      </x:c>
      <x:c r="V227" s="251" t="str">
        <x:f>IF(G227&lt;&gt;"Completed","",IF(N227="Positive",1,IF(N227="Neutral",0.5,IF(N227="Caveated",0.25,IF(N227="Absent","",0)))))</x:f>
      </x:c>
    </x:row>
    <x:row r="228" ht="38" customHeight="1">
      <x:c r="A228" s="207" t="str">
        <x:f>IF(B228="","","RUN-"&amp;RIGHT("000"&amp;(ROW()-6),3))</x:f>
      </x:c>
      <x:c r="B228" s="236"/>
      <x:c r="C228" s="137"/>
      <x:c r="D228" s="137"/>
      <x:c r="E228" s="137"/>
      <x:c r="F228" s="137"/>
      <x:c r="G228" s="137"/>
      <x:c r="H228" s="137"/>
      <x:c r="I228" s="137"/>
      <x:c r="J228" s="137"/>
      <x:c r="K228" s="137"/>
      <x:c r="L228" s="137"/>
      <x:c r="M228" s="137"/>
      <x:c r="N228" s="137"/>
      <x:c r="O228" s="137"/>
      <x:c r="P228" s="137"/>
      <x:c r="Q228" s="138"/>
      <x:c r="R228" s="249" t="str">
        <x:f>IF(G228="Completed",IF(H228="Yes",1,0),"")</x:f>
      </x:c>
      <x:c r="S228" s="250" t="str">
        <x:f>IF(G228="Completed",IF(I228="Yes",1,0),"")</x:f>
      </x:c>
      <x:c r="T228" s="250" t="str">
        <x:f>IF(J228&lt;&gt;"Yes","",IF(K228="Yes",1,IF(K228="Partly",0.5,IF(K228="No",0,""))))</x:f>
      </x:c>
      <x:c r="U228" s="250" t="str">
        <x:f>IF(G228="Completed",IF(L228="Yes",1,0),"")</x:f>
      </x:c>
      <x:c r="V228" s="251" t="str">
        <x:f>IF(G228&lt;&gt;"Completed","",IF(N228="Positive",1,IF(N228="Neutral",0.5,IF(N228="Caveated",0.25,IF(N228="Absent","",0)))))</x:f>
      </x:c>
    </x:row>
    <x:row r="229" ht="38" customHeight="1">
      <x:c r="A229" s="207" t="str">
        <x:f>IF(B229="","","RUN-"&amp;RIGHT("000"&amp;(ROW()-6),3))</x:f>
      </x:c>
      <x:c r="B229" s="236"/>
      <x:c r="C229" s="137"/>
      <x:c r="D229" s="137"/>
      <x:c r="E229" s="137"/>
      <x:c r="F229" s="137"/>
      <x:c r="G229" s="137"/>
      <x:c r="H229" s="137"/>
      <x:c r="I229" s="137"/>
      <x:c r="J229" s="137"/>
      <x:c r="K229" s="137"/>
      <x:c r="L229" s="137"/>
      <x:c r="M229" s="137"/>
      <x:c r="N229" s="137"/>
      <x:c r="O229" s="137"/>
      <x:c r="P229" s="137"/>
      <x:c r="Q229" s="138"/>
      <x:c r="R229" s="249" t="str">
        <x:f>IF(G229="Completed",IF(H229="Yes",1,0),"")</x:f>
      </x:c>
      <x:c r="S229" s="250" t="str">
        <x:f>IF(G229="Completed",IF(I229="Yes",1,0),"")</x:f>
      </x:c>
      <x:c r="T229" s="250" t="str">
        <x:f>IF(J229&lt;&gt;"Yes","",IF(K229="Yes",1,IF(K229="Partly",0.5,IF(K229="No",0,""))))</x:f>
      </x:c>
      <x:c r="U229" s="250" t="str">
        <x:f>IF(G229="Completed",IF(L229="Yes",1,0),"")</x:f>
      </x:c>
      <x:c r="V229" s="251" t="str">
        <x:f>IF(G229&lt;&gt;"Completed","",IF(N229="Positive",1,IF(N229="Neutral",0.5,IF(N229="Caveated",0.25,IF(N229="Absent","",0)))))</x:f>
      </x:c>
    </x:row>
    <x:row r="230" ht="38" customHeight="1">
      <x:c r="A230" s="207" t="str">
        <x:f>IF(B230="","","RUN-"&amp;RIGHT("000"&amp;(ROW()-6),3))</x:f>
      </x:c>
      <x:c r="B230" s="236"/>
      <x:c r="C230" s="137"/>
      <x:c r="D230" s="137"/>
      <x:c r="E230" s="137"/>
      <x:c r="F230" s="137"/>
      <x:c r="G230" s="137"/>
      <x:c r="H230" s="137"/>
      <x:c r="I230" s="137"/>
      <x:c r="J230" s="137"/>
      <x:c r="K230" s="137"/>
      <x:c r="L230" s="137"/>
      <x:c r="M230" s="137"/>
      <x:c r="N230" s="137"/>
      <x:c r="O230" s="137"/>
      <x:c r="P230" s="137"/>
      <x:c r="Q230" s="138"/>
      <x:c r="R230" s="249" t="str">
        <x:f>IF(G230="Completed",IF(H230="Yes",1,0),"")</x:f>
      </x:c>
      <x:c r="S230" s="250" t="str">
        <x:f>IF(G230="Completed",IF(I230="Yes",1,0),"")</x:f>
      </x:c>
      <x:c r="T230" s="250" t="str">
        <x:f>IF(J230&lt;&gt;"Yes","",IF(K230="Yes",1,IF(K230="Partly",0.5,IF(K230="No",0,""))))</x:f>
      </x:c>
      <x:c r="U230" s="250" t="str">
        <x:f>IF(G230="Completed",IF(L230="Yes",1,0),"")</x:f>
      </x:c>
      <x:c r="V230" s="251" t="str">
        <x:f>IF(G230&lt;&gt;"Completed","",IF(N230="Positive",1,IF(N230="Neutral",0.5,IF(N230="Caveated",0.25,IF(N230="Absent","",0)))))</x:f>
      </x:c>
    </x:row>
    <x:row r="231" ht="38" customHeight="1">
      <x:c r="A231" s="207" t="str">
        <x:f>IF(B231="","","RUN-"&amp;RIGHT("000"&amp;(ROW()-6),3))</x:f>
      </x:c>
      <x:c r="B231" s="236"/>
      <x:c r="C231" s="137"/>
      <x:c r="D231" s="137"/>
      <x:c r="E231" s="137"/>
      <x:c r="F231" s="137"/>
      <x:c r="G231" s="137"/>
      <x:c r="H231" s="137"/>
      <x:c r="I231" s="137"/>
      <x:c r="J231" s="137"/>
      <x:c r="K231" s="137"/>
      <x:c r="L231" s="137"/>
      <x:c r="M231" s="137"/>
      <x:c r="N231" s="137"/>
      <x:c r="O231" s="137"/>
      <x:c r="P231" s="137"/>
      <x:c r="Q231" s="138"/>
      <x:c r="R231" s="249" t="str">
        <x:f>IF(G231="Completed",IF(H231="Yes",1,0),"")</x:f>
      </x:c>
      <x:c r="S231" s="250" t="str">
        <x:f>IF(G231="Completed",IF(I231="Yes",1,0),"")</x:f>
      </x:c>
      <x:c r="T231" s="250" t="str">
        <x:f>IF(J231&lt;&gt;"Yes","",IF(K231="Yes",1,IF(K231="Partly",0.5,IF(K231="No",0,""))))</x:f>
      </x:c>
      <x:c r="U231" s="250" t="str">
        <x:f>IF(G231="Completed",IF(L231="Yes",1,0),"")</x:f>
      </x:c>
      <x:c r="V231" s="251" t="str">
        <x:f>IF(G231&lt;&gt;"Completed","",IF(N231="Positive",1,IF(N231="Neutral",0.5,IF(N231="Caveated",0.25,IF(N231="Absent","",0)))))</x:f>
      </x:c>
    </x:row>
    <x:row r="232" ht="38" customHeight="1">
      <x:c r="A232" s="207" t="str">
        <x:f>IF(B232="","","RUN-"&amp;RIGHT("000"&amp;(ROW()-6),3))</x:f>
      </x:c>
      <x:c r="B232" s="236"/>
      <x:c r="C232" s="137"/>
      <x:c r="D232" s="137"/>
      <x:c r="E232" s="137"/>
      <x:c r="F232" s="137"/>
      <x:c r="G232" s="137"/>
      <x:c r="H232" s="137"/>
      <x:c r="I232" s="137"/>
      <x:c r="J232" s="137"/>
      <x:c r="K232" s="137"/>
      <x:c r="L232" s="137"/>
      <x:c r="M232" s="137"/>
      <x:c r="N232" s="137"/>
      <x:c r="O232" s="137"/>
      <x:c r="P232" s="137"/>
      <x:c r="Q232" s="138"/>
      <x:c r="R232" s="249" t="str">
        <x:f>IF(G232="Completed",IF(H232="Yes",1,0),"")</x:f>
      </x:c>
      <x:c r="S232" s="250" t="str">
        <x:f>IF(G232="Completed",IF(I232="Yes",1,0),"")</x:f>
      </x:c>
      <x:c r="T232" s="250" t="str">
        <x:f>IF(J232&lt;&gt;"Yes","",IF(K232="Yes",1,IF(K232="Partly",0.5,IF(K232="No",0,""))))</x:f>
      </x:c>
      <x:c r="U232" s="250" t="str">
        <x:f>IF(G232="Completed",IF(L232="Yes",1,0),"")</x:f>
      </x:c>
      <x:c r="V232" s="251" t="str">
        <x:f>IF(G232&lt;&gt;"Completed","",IF(N232="Positive",1,IF(N232="Neutral",0.5,IF(N232="Caveated",0.25,IF(N232="Absent","",0)))))</x:f>
      </x:c>
    </x:row>
    <x:row r="233" ht="38" customHeight="1">
      <x:c r="A233" s="207" t="str">
        <x:f>IF(B233="","","RUN-"&amp;RIGHT("000"&amp;(ROW()-6),3))</x:f>
      </x:c>
      <x:c r="B233" s="236"/>
      <x:c r="C233" s="137"/>
      <x:c r="D233" s="137"/>
      <x:c r="E233" s="137"/>
      <x:c r="F233" s="137"/>
      <x:c r="G233" s="137"/>
      <x:c r="H233" s="137"/>
      <x:c r="I233" s="137"/>
      <x:c r="J233" s="137"/>
      <x:c r="K233" s="137"/>
      <x:c r="L233" s="137"/>
      <x:c r="M233" s="137"/>
      <x:c r="N233" s="137"/>
      <x:c r="O233" s="137"/>
      <x:c r="P233" s="137"/>
      <x:c r="Q233" s="138"/>
      <x:c r="R233" s="249" t="str">
        <x:f>IF(G233="Completed",IF(H233="Yes",1,0),"")</x:f>
      </x:c>
      <x:c r="S233" s="250" t="str">
        <x:f>IF(G233="Completed",IF(I233="Yes",1,0),"")</x:f>
      </x:c>
      <x:c r="T233" s="250" t="str">
        <x:f>IF(J233&lt;&gt;"Yes","",IF(K233="Yes",1,IF(K233="Partly",0.5,IF(K233="No",0,""))))</x:f>
      </x:c>
      <x:c r="U233" s="250" t="str">
        <x:f>IF(G233="Completed",IF(L233="Yes",1,0),"")</x:f>
      </x:c>
      <x:c r="V233" s="251" t="str">
        <x:f>IF(G233&lt;&gt;"Completed","",IF(N233="Positive",1,IF(N233="Neutral",0.5,IF(N233="Caveated",0.25,IF(N233="Absent","",0)))))</x:f>
      </x:c>
    </x:row>
    <x:row r="234" ht="38" customHeight="1">
      <x:c r="A234" s="207" t="str">
        <x:f>IF(B234="","","RUN-"&amp;RIGHT("000"&amp;(ROW()-6),3))</x:f>
      </x:c>
      <x:c r="B234" s="236"/>
      <x:c r="C234" s="137"/>
      <x:c r="D234" s="137"/>
      <x:c r="E234" s="137"/>
      <x:c r="F234" s="137"/>
      <x:c r="G234" s="137"/>
      <x:c r="H234" s="137"/>
      <x:c r="I234" s="137"/>
      <x:c r="J234" s="137"/>
      <x:c r="K234" s="137"/>
      <x:c r="L234" s="137"/>
      <x:c r="M234" s="137"/>
      <x:c r="N234" s="137"/>
      <x:c r="O234" s="137"/>
      <x:c r="P234" s="137"/>
      <x:c r="Q234" s="138"/>
      <x:c r="R234" s="249" t="str">
        <x:f>IF(G234="Completed",IF(H234="Yes",1,0),"")</x:f>
      </x:c>
      <x:c r="S234" s="250" t="str">
        <x:f>IF(G234="Completed",IF(I234="Yes",1,0),"")</x:f>
      </x:c>
      <x:c r="T234" s="250" t="str">
        <x:f>IF(J234&lt;&gt;"Yes","",IF(K234="Yes",1,IF(K234="Partly",0.5,IF(K234="No",0,""))))</x:f>
      </x:c>
      <x:c r="U234" s="250" t="str">
        <x:f>IF(G234="Completed",IF(L234="Yes",1,0),"")</x:f>
      </x:c>
      <x:c r="V234" s="251" t="str">
        <x:f>IF(G234&lt;&gt;"Completed","",IF(N234="Positive",1,IF(N234="Neutral",0.5,IF(N234="Caveated",0.25,IF(N234="Absent","",0)))))</x:f>
      </x:c>
    </x:row>
    <x:row r="235" ht="38" customHeight="1">
      <x:c r="A235" s="207" t="str">
        <x:f>IF(B235="","","RUN-"&amp;RIGHT("000"&amp;(ROW()-6),3))</x:f>
      </x:c>
      <x:c r="B235" s="236"/>
      <x:c r="C235" s="137"/>
      <x:c r="D235" s="137"/>
      <x:c r="E235" s="137"/>
      <x:c r="F235" s="137"/>
      <x:c r="G235" s="137"/>
      <x:c r="H235" s="137"/>
      <x:c r="I235" s="137"/>
      <x:c r="J235" s="137"/>
      <x:c r="K235" s="137"/>
      <x:c r="L235" s="137"/>
      <x:c r="M235" s="137"/>
      <x:c r="N235" s="137"/>
      <x:c r="O235" s="137"/>
      <x:c r="P235" s="137"/>
      <x:c r="Q235" s="138"/>
      <x:c r="R235" s="249" t="str">
        <x:f>IF(G235="Completed",IF(H235="Yes",1,0),"")</x:f>
      </x:c>
      <x:c r="S235" s="250" t="str">
        <x:f>IF(G235="Completed",IF(I235="Yes",1,0),"")</x:f>
      </x:c>
      <x:c r="T235" s="250" t="str">
        <x:f>IF(J235&lt;&gt;"Yes","",IF(K235="Yes",1,IF(K235="Partly",0.5,IF(K235="No",0,""))))</x:f>
      </x:c>
      <x:c r="U235" s="250" t="str">
        <x:f>IF(G235="Completed",IF(L235="Yes",1,0),"")</x:f>
      </x:c>
      <x:c r="V235" s="251" t="str">
        <x:f>IF(G235&lt;&gt;"Completed","",IF(N235="Positive",1,IF(N235="Neutral",0.5,IF(N235="Caveated",0.25,IF(N235="Absent","",0)))))</x:f>
      </x:c>
    </x:row>
    <x:row r="236" ht="38" customHeight="1">
      <x:c r="A236" s="207" t="str">
        <x:f>IF(B236="","","RUN-"&amp;RIGHT("000"&amp;(ROW()-6),3))</x:f>
      </x:c>
      <x:c r="B236" s="236"/>
      <x:c r="C236" s="137"/>
      <x:c r="D236" s="137"/>
      <x:c r="E236" s="137"/>
      <x:c r="F236" s="137"/>
      <x:c r="G236" s="137"/>
      <x:c r="H236" s="137"/>
      <x:c r="I236" s="137"/>
      <x:c r="J236" s="137"/>
      <x:c r="K236" s="137"/>
      <x:c r="L236" s="137"/>
      <x:c r="M236" s="137"/>
      <x:c r="N236" s="137"/>
      <x:c r="O236" s="137"/>
      <x:c r="P236" s="137"/>
      <x:c r="Q236" s="138"/>
      <x:c r="R236" s="249" t="str">
        <x:f>IF(G236="Completed",IF(H236="Yes",1,0),"")</x:f>
      </x:c>
      <x:c r="S236" s="250" t="str">
        <x:f>IF(G236="Completed",IF(I236="Yes",1,0),"")</x:f>
      </x:c>
      <x:c r="T236" s="250" t="str">
        <x:f>IF(J236&lt;&gt;"Yes","",IF(K236="Yes",1,IF(K236="Partly",0.5,IF(K236="No",0,""))))</x:f>
      </x:c>
      <x:c r="U236" s="250" t="str">
        <x:f>IF(G236="Completed",IF(L236="Yes",1,0),"")</x:f>
      </x:c>
      <x:c r="V236" s="251" t="str">
        <x:f>IF(G236&lt;&gt;"Completed","",IF(N236="Positive",1,IF(N236="Neutral",0.5,IF(N236="Caveated",0.25,IF(N236="Absent","",0)))))</x:f>
      </x:c>
    </x:row>
    <x:row r="237" ht="38" customHeight="1">
      <x:c r="A237" s="207" t="str">
        <x:f>IF(B237="","","RUN-"&amp;RIGHT("000"&amp;(ROW()-6),3))</x:f>
      </x:c>
      <x:c r="B237" s="236"/>
      <x:c r="C237" s="137"/>
      <x:c r="D237" s="137"/>
      <x:c r="E237" s="137"/>
      <x:c r="F237" s="137"/>
      <x:c r="G237" s="137"/>
      <x:c r="H237" s="137"/>
      <x:c r="I237" s="137"/>
      <x:c r="J237" s="137"/>
      <x:c r="K237" s="137"/>
      <x:c r="L237" s="137"/>
      <x:c r="M237" s="137"/>
      <x:c r="N237" s="137"/>
      <x:c r="O237" s="137"/>
      <x:c r="P237" s="137"/>
      <x:c r="Q237" s="138"/>
      <x:c r="R237" s="249" t="str">
        <x:f>IF(G237="Completed",IF(H237="Yes",1,0),"")</x:f>
      </x:c>
      <x:c r="S237" s="250" t="str">
        <x:f>IF(G237="Completed",IF(I237="Yes",1,0),"")</x:f>
      </x:c>
      <x:c r="T237" s="250" t="str">
        <x:f>IF(J237&lt;&gt;"Yes","",IF(K237="Yes",1,IF(K237="Partly",0.5,IF(K237="No",0,""))))</x:f>
      </x:c>
      <x:c r="U237" s="250" t="str">
        <x:f>IF(G237="Completed",IF(L237="Yes",1,0),"")</x:f>
      </x:c>
      <x:c r="V237" s="251" t="str">
        <x:f>IF(G237&lt;&gt;"Completed","",IF(N237="Positive",1,IF(N237="Neutral",0.5,IF(N237="Caveated",0.25,IF(N237="Absent","",0)))))</x:f>
      </x:c>
    </x:row>
    <x:row r="238" ht="38" customHeight="1">
      <x:c r="A238" s="207" t="str">
        <x:f>IF(B238="","","RUN-"&amp;RIGHT("000"&amp;(ROW()-6),3))</x:f>
      </x:c>
      <x:c r="B238" s="236"/>
      <x:c r="C238" s="137"/>
      <x:c r="D238" s="137"/>
      <x:c r="E238" s="137"/>
      <x:c r="F238" s="137"/>
      <x:c r="G238" s="137"/>
      <x:c r="H238" s="137"/>
      <x:c r="I238" s="137"/>
      <x:c r="J238" s="137"/>
      <x:c r="K238" s="137"/>
      <x:c r="L238" s="137"/>
      <x:c r="M238" s="137"/>
      <x:c r="N238" s="137"/>
      <x:c r="O238" s="137"/>
      <x:c r="P238" s="137"/>
      <x:c r="Q238" s="138"/>
      <x:c r="R238" s="249" t="str">
        <x:f>IF(G238="Completed",IF(H238="Yes",1,0),"")</x:f>
      </x:c>
      <x:c r="S238" s="250" t="str">
        <x:f>IF(G238="Completed",IF(I238="Yes",1,0),"")</x:f>
      </x:c>
      <x:c r="T238" s="250" t="str">
        <x:f>IF(J238&lt;&gt;"Yes","",IF(K238="Yes",1,IF(K238="Partly",0.5,IF(K238="No",0,""))))</x:f>
      </x:c>
      <x:c r="U238" s="250" t="str">
        <x:f>IF(G238="Completed",IF(L238="Yes",1,0),"")</x:f>
      </x:c>
      <x:c r="V238" s="251" t="str">
        <x:f>IF(G238&lt;&gt;"Completed","",IF(N238="Positive",1,IF(N238="Neutral",0.5,IF(N238="Caveated",0.25,IF(N238="Absent","",0)))))</x:f>
      </x:c>
    </x:row>
    <x:row r="239" ht="38" customHeight="1">
      <x:c r="A239" s="207" t="str">
        <x:f>IF(B239="","","RUN-"&amp;RIGHT("000"&amp;(ROW()-6),3))</x:f>
      </x:c>
      <x:c r="B239" s="236"/>
      <x:c r="C239" s="137"/>
      <x:c r="D239" s="137"/>
      <x:c r="E239" s="137"/>
      <x:c r="F239" s="137"/>
      <x:c r="G239" s="137"/>
      <x:c r="H239" s="137"/>
      <x:c r="I239" s="137"/>
      <x:c r="J239" s="137"/>
      <x:c r="K239" s="137"/>
      <x:c r="L239" s="137"/>
      <x:c r="M239" s="137"/>
      <x:c r="N239" s="137"/>
      <x:c r="O239" s="137"/>
      <x:c r="P239" s="137"/>
      <x:c r="Q239" s="138"/>
      <x:c r="R239" s="249" t="str">
        <x:f>IF(G239="Completed",IF(H239="Yes",1,0),"")</x:f>
      </x:c>
      <x:c r="S239" s="250" t="str">
        <x:f>IF(G239="Completed",IF(I239="Yes",1,0),"")</x:f>
      </x:c>
      <x:c r="T239" s="250" t="str">
        <x:f>IF(J239&lt;&gt;"Yes","",IF(K239="Yes",1,IF(K239="Partly",0.5,IF(K239="No",0,""))))</x:f>
      </x:c>
      <x:c r="U239" s="250" t="str">
        <x:f>IF(G239="Completed",IF(L239="Yes",1,0),"")</x:f>
      </x:c>
      <x:c r="V239" s="251" t="str">
        <x:f>IF(G239&lt;&gt;"Completed","",IF(N239="Positive",1,IF(N239="Neutral",0.5,IF(N239="Caveated",0.25,IF(N239="Absent","",0)))))</x:f>
      </x:c>
    </x:row>
    <x:row r="240" ht="38" customHeight="1">
      <x:c r="A240" s="207" t="str">
        <x:f>IF(B240="","","RUN-"&amp;RIGHT("000"&amp;(ROW()-6),3))</x:f>
      </x:c>
      <x:c r="B240" s="236"/>
      <x:c r="C240" s="137"/>
      <x:c r="D240" s="137"/>
      <x:c r="E240" s="137"/>
      <x:c r="F240" s="137"/>
      <x:c r="G240" s="137"/>
      <x:c r="H240" s="137"/>
      <x:c r="I240" s="137"/>
      <x:c r="J240" s="137"/>
      <x:c r="K240" s="137"/>
      <x:c r="L240" s="137"/>
      <x:c r="M240" s="137"/>
      <x:c r="N240" s="137"/>
      <x:c r="O240" s="137"/>
      <x:c r="P240" s="137"/>
      <x:c r="Q240" s="138"/>
      <x:c r="R240" s="249" t="str">
        <x:f>IF(G240="Completed",IF(H240="Yes",1,0),"")</x:f>
      </x:c>
      <x:c r="S240" s="250" t="str">
        <x:f>IF(G240="Completed",IF(I240="Yes",1,0),"")</x:f>
      </x:c>
      <x:c r="T240" s="250" t="str">
        <x:f>IF(J240&lt;&gt;"Yes","",IF(K240="Yes",1,IF(K240="Partly",0.5,IF(K240="No",0,""))))</x:f>
      </x:c>
      <x:c r="U240" s="250" t="str">
        <x:f>IF(G240="Completed",IF(L240="Yes",1,0),"")</x:f>
      </x:c>
      <x:c r="V240" s="251" t="str">
        <x:f>IF(G240&lt;&gt;"Completed","",IF(N240="Positive",1,IF(N240="Neutral",0.5,IF(N240="Caveated",0.25,IF(N240="Absent","",0)))))</x:f>
      </x:c>
    </x:row>
    <x:row r="241" ht="38" customHeight="1">
      <x:c r="A241" s="207" t="str">
        <x:f>IF(B241="","","RUN-"&amp;RIGHT("000"&amp;(ROW()-6),3))</x:f>
      </x:c>
      <x:c r="B241" s="236"/>
      <x:c r="C241" s="137"/>
      <x:c r="D241" s="137"/>
      <x:c r="E241" s="137"/>
      <x:c r="F241" s="137"/>
      <x:c r="G241" s="137"/>
      <x:c r="H241" s="137"/>
      <x:c r="I241" s="137"/>
      <x:c r="J241" s="137"/>
      <x:c r="K241" s="137"/>
      <x:c r="L241" s="137"/>
      <x:c r="M241" s="137"/>
      <x:c r="N241" s="137"/>
      <x:c r="O241" s="137"/>
      <x:c r="P241" s="137"/>
      <x:c r="Q241" s="138"/>
      <x:c r="R241" s="249" t="str">
        <x:f>IF(G241="Completed",IF(H241="Yes",1,0),"")</x:f>
      </x:c>
      <x:c r="S241" s="250" t="str">
        <x:f>IF(G241="Completed",IF(I241="Yes",1,0),"")</x:f>
      </x:c>
      <x:c r="T241" s="250" t="str">
        <x:f>IF(J241&lt;&gt;"Yes","",IF(K241="Yes",1,IF(K241="Partly",0.5,IF(K241="No",0,""))))</x:f>
      </x:c>
      <x:c r="U241" s="250" t="str">
        <x:f>IF(G241="Completed",IF(L241="Yes",1,0),"")</x:f>
      </x:c>
      <x:c r="V241" s="251" t="str">
        <x:f>IF(G241&lt;&gt;"Completed","",IF(N241="Positive",1,IF(N241="Neutral",0.5,IF(N241="Caveated",0.25,IF(N241="Absent","",0)))))</x:f>
      </x:c>
    </x:row>
    <x:row r="242" ht="38" customHeight="1">
      <x:c r="A242" s="207" t="str">
        <x:f>IF(B242="","","RUN-"&amp;RIGHT("000"&amp;(ROW()-6),3))</x:f>
      </x:c>
      <x:c r="B242" s="236"/>
      <x:c r="C242" s="137"/>
      <x:c r="D242" s="137"/>
      <x:c r="E242" s="137"/>
      <x:c r="F242" s="137"/>
      <x:c r="G242" s="137"/>
      <x:c r="H242" s="137"/>
      <x:c r="I242" s="137"/>
      <x:c r="J242" s="137"/>
      <x:c r="K242" s="137"/>
      <x:c r="L242" s="137"/>
      <x:c r="M242" s="137"/>
      <x:c r="N242" s="137"/>
      <x:c r="O242" s="137"/>
      <x:c r="P242" s="137"/>
      <x:c r="Q242" s="138"/>
      <x:c r="R242" s="249" t="str">
        <x:f>IF(G242="Completed",IF(H242="Yes",1,0),"")</x:f>
      </x:c>
      <x:c r="S242" s="250" t="str">
        <x:f>IF(G242="Completed",IF(I242="Yes",1,0),"")</x:f>
      </x:c>
      <x:c r="T242" s="250" t="str">
        <x:f>IF(J242&lt;&gt;"Yes","",IF(K242="Yes",1,IF(K242="Partly",0.5,IF(K242="No",0,""))))</x:f>
      </x:c>
      <x:c r="U242" s="250" t="str">
        <x:f>IF(G242="Completed",IF(L242="Yes",1,0),"")</x:f>
      </x:c>
      <x:c r="V242" s="251" t="str">
        <x:f>IF(G242&lt;&gt;"Completed","",IF(N242="Positive",1,IF(N242="Neutral",0.5,IF(N242="Caveated",0.25,IF(N242="Absent","",0)))))</x:f>
      </x:c>
    </x:row>
    <x:row r="243" ht="38" customHeight="1">
      <x:c r="A243" s="207" t="str">
        <x:f>IF(B243="","","RUN-"&amp;RIGHT("000"&amp;(ROW()-6),3))</x:f>
      </x:c>
      <x:c r="B243" s="236"/>
      <x:c r="C243" s="137"/>
      <x:c r="D243" s="137"/>
      <x:c r="E243" s="137"/>
      <x:c r="F243" s="137"/>
      <x:c r="G243" s="137"/>
      <x:c r="H243" s="137"/>
      <x:c r="I243" s="137"/>
      <x:c r="J243" s="137"/>
      <x:c r="K243" s="137"/>
      <x:c r="L243" s="137"/>
      <x:c r="M243" s="137"/>
      <x:c r="N243" s="137"/>
      <x:c r="O243" s="137"/>
      <x:c r="P243" s="137"/>
      <x:c r="Q243" s="138"/>
      <x:c r="R243" s="249" t="str">
        <x:f>IF(G243="Completed",IF(H243="Yes",1,0),"")</x:f>
      </x:c>
      <x:c r="S243" s="250" t="str">
        <x:f>IF(G243="Completed",IF(I243="Yes",1,0),"")</x:f>
      </x:c>
      <x:c r="T243" s="250" t="str">
        <x:f>IF(J243&lt;&gt;"Yes","",IF(K243="Yes",1,IF(K243="Partly",0.5,IF(K243="No",0,""))))</x:f>
      </x:c>
      <x:c r="U243" s="250" t="str">
        <x:f>IF(G243="Completed",IF(L243="Yes",1,0),"")</x:f>
      </x:c>
      <x:c r="V243" s="251" t="str">
        <x:f>IF(G243&lt;&gt;"Completed","",IF(N243="Positive",1,IF(N243="Neutral",0.5,IF(N243="Caveated",0.25,IF(N243="Absent","",0)))))</x:f>
      </x:c>
    </x:row>
    <x:row r="244" ht="38" customHeight="1">
      <x:c r="A244" s="207" t="str">
        <x:f>IF(B244="","","RUN-"&amp;RIGHT("000"&amp;(ROW()-6),3))</x:f>
      </x:c>
      <x:c r="B244" s="236"/>
      <x:c r="C244" s="137"/>
      <x:c r="D244" s="137"/>
      <x:c r="E244" s="137"/>
      <x:c r="F244" s="137"/>
      <x:c r="G244" s="137"/>
      <x:c r="H244" s="137"/>
      <x:c r="I244" s="137"/>
      <x:c r="J244" s="137"/>
      <x:c r="K244" s="137"/>
      <x:c r="L244" s="137"/>
      <x:c r="M244" s="137"/>
      <x:c r="N244" s="137"/>
      <x:c r="O244" s="137"/>
      <x:c r="P244" s="137"/>
      <x:c r="Q244" s="138"/>
      <x:c r="R244" s="249" t="str">
        <x:f>IF(G244="Completed",IF(H244="Yes",1,0),"")</x:f>
      </x:c>
      <x:c r="S244" s="250" t="str">
        <x:f>IF(G244="Completed",IF(I244="Yes",1,0),"")</x:f>
      </x:c>
      <x:c r="T244" s="250" t="str">
        <x:f>IF(J244&lt;&gt;"Yes","",IF(K244="Yes",1,IF(K244="Partly",0.5,IF(K244="No",0,""))))</x:f>
      </x:c>
      <x:c r="U244" s="250" t="str">
        <x:f>IF(G244="Completed",IF(L244="Yes",1,0),"")</x:f>
      </x:c>
      <x:c r="V244" s="251" t="str">
        <x:f>IF(G244&lt;&gt;"Completed","",IF(N244="Positive",1,IF(N244="Neutral",0.5,IF(N244="Caveated",0.25,IF(N244="Absent","",0)))))</x:f>
      </x:c>
    </x:row>
    <x:row r="245" ht="38" customHeight="1">
      <x:c r="A245" s="207" t="str">
        <x:f>IF(B245="","","RUN-"&amp;RIGHT("000"&amp;(ROW()-6),3))</x:f>
      </x:c>
      <x:c r="B245" s="236"/>
      <x:c r="C245" s="137"/>
      <x:c r="D245" s="137"/>
      <x:c r="E245" s="137"/>
      <x:c r="F245" s="137"/>
      <x:c r="G245" s="137"/>
      <x:c r="H245" s="137"/>
      <x:c r="I245" s="137"/>
      <x:c r="J245" s="137"/>
      <x:c r="K245" s="137"/>
      <x:c r="L245" s="137"/>
      <x:c r="M245" s="137"/>
      <x:c r="N245" s="137"/>
      <x:c r="O245" s="137"/>
      <x:c r="P245" s="137"/>
      <x:c r="Q245" s="138"/>
      <x:c r="R245" s="249" t="str">
        <x:f>IF(G245="Completed",IF(H245="Yes",1,0),"")</x:f>
      </x:c>
      <x:c r="S245" s="250" t="str">
        <x:f>IF(G245="Completed",IF(I245="Yes",1,0),"")</x:f>
      </x:c>
      <x:c r="T245" s="250" t="str">
        <x:f>IF(J245&lt;&gt;"Yes","",IF(K245="Yes",1,IF(K245="Partly",0.5,IF(K245="No",0,""))))</x:f>
      </x:c>
      <x:c r="U245" s="250" t="str">
        <x:f>IF(G245="Completed",IF(L245="Yes",1,0),"")</x:f>
      </x:c>
      <x:c r="V245" s="251" t="str">
        <x:f>IF(G245&lt;&gt;"Completed","",IF(N245="Positive",1,IF(N245="Neutral",0.5,IF(N245="Caveated",0.25,IF(N245="Absent","",0)))))</x:f>
      </x:c>
    </x:row>
    <x:row r="246" ht="38" customHeight="1">
      <x:c r="A246" s="207" t="str">
        <x:f>IF(B246="","","RUN-"&amp;RIGHT("000"&amp;(ROW()-6),3))</x:f>
      </x:c>
      <x:c r="B246" s="236"/>
      <x:c r="C246" s="137"/>
      <x:c r="D246" s="137"/>
      <x:c r="E246" s="137"/>
      <x:c r="F246" s="137"/>
      <x:c r="G246" s="137"/>
      <x:c r="H246" s="137"/>
      <x:c r="I246" s="137"/>
      <x:c r="J246" s="137"/>
      <x:c r="K246" s="137"/>
      <x:c r="L246" s="137"/>
      <x:c r="M246" s="137"/>
      <x:c r="N246" s="137"/>
      <x:c r="O246" s="137"/>
      <x:c r="P246" s="137"/>
      <x:c r="Q246" s="138"/>
      <x:c r="R246" s="249" t="str">
        <x:f>IF(G246="Completed",IF(H246="Yes",1,0),"")</x:f>
      </x:c>
      <x:c r="S246" s="250" t="str">
        <x:f>IF(G246="Completed",IF(I246="Yes",1,0),"")</x:f>
      </x:c>
      <x:c r="T246" s="250" t="str">
        <x:f>IF(J246&lt;&gt;"Yes","",IF(K246="Yes",1,IF(K246="Partly",0.5,IF(K246="No",0,""))))</x:f>
      </x:c>
      <x:c r="U246" s="250" t="str">
        <x:f>IF(G246="Completed",IF(L246="Yes",1,0),"")</x:f>
      </x:c>
      <x:c r="V246" s="251" t="str">
        <x:f>IF(G246&lt;&gt;"Completed","",IF(N246="Positive",1,IF(N246="Neutral",0.5,IF(N246="Caveated",0.25,IF(N246="Absent","",0)))))</x:f>
      </x:c>
    </x:row>
    <x:row r="247" ht="38" customHeight="1">
      <x:c r="A247" s="207" t="str">
        <x:f>IF(B247="","","RUN-"&amp;RIGHT("000"&amp;(ROW()-6),3))</x:f>
      </x:c>
      <x:c r="B247" s="236"/>
      <x:c r="C247" s="137"/>
      <x:c r="D247" s="137"/>
      <x:c r="E247" s="137"/>
      <x:c r="F247" s="137"/>
      <x:c r="G247" s="137"/>
      <x:c r="H247" s="137"/>
      <x:c r="I247" s="137"/>
      <x:c r="J247" s="137"/>
      <x:c r="K247" s="137"/>
      <x:c r="L247" s="137"/>
      <x:c r="M247" s="137"/>
      <x:c r="N247" s="137"/>
      <x:c r="O247" s="137"/>
      <x:c r="P247" s="137"/>
      <x:c r="Q247" s="138"/>
      <x:c r="R247" s="249" t="str">
        <x:f>IF(G247="Completed",IF(H247="Yes",1,0),"")</x:f>
      </x:c>
      <x:c r="S247" s="250" t="str">
        <x:f>IF(G247="Completed",IF(I247="Yes",1,0),"")</x:f>
      </x:c>
      <x:c r="T247" s="250" t="str">
        <x:f>IF(J247&lt;&gt;"Yes","",IF(K247="Yes",1,IF(K247="Partly",0.5,IF(K247="No",0,""))))</x:f>
      </x:c>
      <x:c r="U247" s="250" t="str">
        <x:f>IF(G247="Completed",IF(L247="Yes",1,0),"")</x:f>
      </x:c>
      <x:c r="V247" s="251" t="str">
        <x:f>IF(G247&lt;&gt;"Completed","",IF(N247="Positive",1,IF(N247="Neutral",0.5,IF(N247="Caveated",0.25,IF(N247="Absent","",0)))))</x:f>
      </x:c>
    </x:row>
    <x:row r="248" ht="38" customHeight="1">
      <x:c r="A248" s="207" t="str">
        <x:f>IF(B248="","","RUN-"&amp;RIGHT("000"&amp;(ROW()-6),3))</x:f>
      </x:c>
      <x:c r="B248" s="236"/>
      <x:c r="C248" s="137"/>
      <x:c r="D248" s="137"/>
      <x:c r="E248" s="137"/>
      <x:c r="F248" s="137"/>
      <x:c r="G248" s="137"/>
      <x:c r="H248" s="137"/>
      <x:c r="I248" s="137"/>
      <x:c r="J248" s="137"/>
      <x:c r="K248" s="137"/>
      <x:c r="L248" s="137"/>
      <x:c r="M248" s="137"/>
      <x:c r="N248" s="137"/>
      <x:c r="O248" s="137"/>
      <x:c r="P248" s="137"/>
      <x:c r="Q248" s="138"/>
      <x:c r="R248" s="249" t="str">
        <x:f>IF(G248="Completed",IF(H248="Yes",1,0),"")</x:f>
      </x:c>
      <x:c r="S248" s="250" t="str">
        <x:f>IF(G248="Completed",IF(I248="Yes",1,0),"")</x:f>
      </x:c>
      <x:c r="T248" s="250" t="str">
        <x:f>IF(J248&lt;&gt;"Yes","",IF(K248="Yes",1,IF(K248="Partly",0.5,IF(K248="No",0,""))))</x:f>
      </x:c>
      <x:c r="U248" s="250" t="str">
        <x:f>IF(G248="Completed",IF(L248="Yes",1,0),"")</x:f>
      </x:c>
      <x:c r="V248" s="251" t="str">
        <x:f>IF(G248&lt;&gt;"Completed","",IF(N248="Positive",1,IF(N248="Neutral",0.5,IF(N248="Caveated",0.25,IF(N248="Absent","",0)))))</x:f>
      </x:c>
    </x:row>
    <x:row r="249" ht="38" customHeight="1">
      <x:c r="A249" s="207" t="str">
        <x:f>IF(B249="","","RUN-"&amp;RIGHT("000"&amp;(ROW()-6),3))</x:f>
      </x:c>
      <x:c r="B249" s="236"/>
      <x:c r="C249" s="137"/>
      <x:c r="D249" s="137"/>
      <x:c r="E249" s="137"/>
      <x:c r="F249" s="137"/>
      <x:c r="G249" s="137"/>
      <x:c r="H249" s="137"/>
      <x:c r="I249" s="137"/>
      <x:c r="J249" s="137"/>
      <x:c r="K249" s="137"/>
      <x:c r="L249" s="137"/>
      <x:c r="M249" s="137"/>
      <x:c r="N249" s="137"/>
      <x:c r="O249" s="137"/>
      <x:c r="P249" s="137"/>
      <x:c r="Q249" s="138"/>
      <x:c r="R249" s="249" t="str">
        <x:f>IF(G249="Completed",IF(H249="Yes",1,0),"")</x:f>
      </x:c>
      <x:c r="S249" s="250" t="str">
        <x:f>IF(G249="Completed",IF(I249="Yes",1,0),"")</x:f>
      </x:c>
      <x:c r="T249" s="250" t="str">
        <x:f>IF(J249&lt;&gt;"Yes","",IF(K249="Yes",1,IF(K249="Partly",0.5,IF(K249="No",0,""))))</x:f>
      </x:c>
      <x:c r="U249" s="250" t="str">
        <x:f>IF(G249="Completed",IF(L249="Yes",1,0),"")</x:f>
      </x:c>
      <x:c r="V249" s="251" t="str">
        <x:f>IF(G249&lt;&gt;"Completed","",IF(N249="Positive",1,IF(N249="Neutral",0.5,IF(N249="Caveated",0.25,IF(N249="Absent","",0)))))</x:f>
      </x:c>
    </x:row>
    <x:row r="250" ht="38" customHeight="1">
      <x:c r="A250" s="207" t="str">
        <x:f>IF(B250="","","RUN-"&amp;RIGHT("000"&amp;(ROW()-6),3))</x:f>
      </x:c>
      <x:c r="B250" s="236"/>
      <x:c r="C250" s="137"/>
      <x:c r="D250" s="137"/>
      <x:c r="E250" s="137"/>
      <x:c r="F250" s="137"/>
      <x:c r="G250" s="137"/>
      <x:c r="H250" s="137"/>
      <x:c r="I250" s="137"/>
      <x:c r="J250" s="137"/>
      <x:c r="K250" s="137"/>
      <x:c r="L250" s="137"/>
      <x:c r="M250" s="137"/>
      <x:c r="N250" s="137"/>
      <x:c r="O250" s="137"/>
      <x:c r="P250" s="137"/>
      <x:c r="Q250" s="138"/>
      <x:c r="R250" s="249" t="str">
        <x:f>IF(G250="Completed",IF(H250="Yes",1,0),"")</x:f>
      </x:c>
      <x:c r="S250" s="250" t="str">
        <x:f>IF(G250="Completed",IF(I250="Yes",1,0),"")</x:f>
      </x:c>
      <x:c r="T250" s="250" t="str">
        <x:f>IF(J250&lt;&gt;"Yes","",IF(K250="Yes",1,IF(K250="Partly",0.5,IF(K250="No",0,""))))</x:f>
      </x:c>
      <x:c r="U250" s="250" t="str">
        <x:f>IF(G250="Completed",IF(L250="Yes",1,0),"")</x:f>
      </x:c>
      <x:c r="V250" s="251" t="str">
        <x:f>IF(G250&lt;&gt;"Completed","",IF(N250="Positive",1,IF(N250="Neutral",0.5,IF(N250="Caveated",0.25,IF(N250="Absent","",0)))))</x:f>
      </x:c>
    </x:row>
    <x:row r="251" ht="38" customHeight="1">
      <x:c r="A251" s="207" t="str">
        <x:f>IF(B251="","","RUN-"&amp;RIGHT("000"&amp;(ROW()-6),3))</x:f>
      </x:c>
      <x:c r="B251" s="236"/>
      <x:c r="C251" s="137"/>
      <x:c r="D251" s="137"/>
      <x:c r="E251" s="137"/>
      <x:c r="F251" s="137"/>
      <x:c r="G251" s="137"/>
      <x:c r="H251" s="137"/>
      <x:c r="I251" s="137"/>
      <x:c r="J251" s="137"/>
      <x:c r="K251" s="137"/>
      <x:c r="L251" s="137"/>
      <x:c r="M251" s="137"/>
      <x:c r="N251" s="137"/>
      <x:c r="O251" s="137"/>
      <x:c r="P251" s="137"/>
      <x:c r="Q251" s="138"/>
      <x:c r="R251" s="249" t="str">
        <x:f>IF(G251="Completed",IF(H251="Yes",1,0),"")</x:f>
      </x:c>
      <x:c r="S251" s="250" t="str">
        <x:f>IF(G251="Completed",IF(I251="Yes",1,0),"")</x:f>
      </x:c>
      <x:c r="T251" s="250" t="str">
        <x:f>IF(J251&lt;&gt;"Yes","",IF(K251="Yes",1,IF(K251="Partly",0.5,IF(K251="No",0,""))))</x:f>
      </x:c>
      <x:c r="U251" s="250" t="str">
        <x:f>IF(G251="Completed",IF(L251="Yes",1,0),"")</x:f>
      </x:c>
      <x:c r="V251" s="251" t="str">
        <x:f>IF(G251&lt;&gt;"Completed","",IF(N251="Positive",1,IF(N251="Neutral",0.5,IF(N251="Caveated",0.25,IF(N251="Absent","",0)))))</x:f>
      </x:c>
    </x:row>
    <x:row r="252" ht="38" customHeight="1">
      <x:c r="A252" s="207" t="str">
        <x:f>IF(B252="","","RUN-"&amp;RIGHT("000"&amp;(ROW()-6),3))</x:f>
      </x:c>
      <x:c r="B252" s="236"/>
      <x:c r="C252" s="137"/>
      <x:c r="D252" s="137"/>
      <x:c r="E252" s="137"/>
      <x:c r="F252" s="137"/>
      <x:c r="G252" s="137"/>
      <x:c r="H252" s="137"/>
      <x:c r="I252" s="137"/>
      <x:c r="J252" s="137"/>
      <x:c r="K252" s="137"/>
      <x:c r="L252" s="137"/>
      <x:c r="M252" s="137"/>
      <x:c r="N252" s="137"/>
      <x:c r="O252" s="137"/>
      <x:c r="P252" s="137"/>
      <x:c r="Q252" s="138"/>
      <x:c r="R252" s="249" t="str">
        <x:f>IF(G252="Completed",IF(H252="Yes",1,0),"")</x:f>
      </x:c>
      <x:c r="S252" s="250" t="str">
        <x:f>IF(G252="Completed",IF(I252="Yes",1,0),"")</x:f>
      </x:c>
      <x:c r="T252" s="250" t="str">
        <x:f>IF(J252&lt;&gt;"Yes","",IF(K252="Yes",1,IF(K252="Partly",0.5,IF(K252="No",0,""))))</x:f>
      </x:c>
      <x:c r="U252" s="250" t="str">
        <x:f>IF(G252="Completed",IF(L252="Yes",1,0),"")</x:f>
      </x:c>
      <x:c r="V252" s="251" t="str">
        <x:f>IF(G252&lt;&gt;"Completed","",IF(N252="Positive",1,IF(N252="Neutral",0.5,IF(N252="Caveated",0.25,IF(N252="Absent","",0)))))</x:f>
      </x:c>
    </x:row>
    <x:row r="253" ht="38" customHeight="1">
      <x:c r="A253" s="207" t="str">
        <x:f>IF(B253="","","RUN-"&amp;RIGHT("000"&amp;(ROW()-6),3))</x:f>
      </x:c>
      <x:c r="B253" s="236"/>
      <x:c r="C253" s="137"/>
      <x:c r="D253" s="137"/>
      <x:c r="E253" s="137"/>
      <x:c r="F253" s="137"/>
      <x:c r="G253" s="137"/>
      <x:c r="H253" s="137"/>
      <x:c r="I253" s="137"/>
      <x:c r="J253" s="137"/>
      <x:c r="K253" s="137"/>
      <x:c r="L253" s="137"/>
      <x:c r="M253" s="137"/>
      <x:c r="N253" s="137"/>
      <x:c r="O253" s="137"/>
      <x:c r="P253" s="137"/>
      <x:c r="Q253" s="138"/>
      <x:c r="R253" s="249" t="str">
        <x:f>IF(G253="Completed",IF(H253="Yes",1,0),"")</x:f>
      </x:c>
      <x:c r="S253" s="250" t="str">
        <x:f>IF(G253="Completed",IF(I253="Yes",1,0),"")</x:f>
      </x:c>
      <x:c r="T253" s="250" t="str">
        <x:f>IF(J253&lt;&gt;"Yes","",IF(K253="Yes",1,IF(K253="Partly",0.5,IF(K253="No",0,""))))</x:f>
      </x:c>
      <x:c r="U253" s="250" t="str">
        <x:f>IF(G253="Completed",IF(L253="Yes",1,0),"")</x:f>
      </x:c>
      <x:c r="V253" s="251" t="str">
        <x:f>IF(G253&lt;&gt;"Completed","",IF(N253="Positive",1,IF(N253="Neutral",0.5,IF(N253="Caveated",0.25,IF(N253="Absent","",0)))))</x:f>
      </x:c>
    </x:row>
    <x:row r="254" ht="38" customHeight="1">
      <x:c r="A254" s="207" t="str">
        <x:f>IF(B254="","","RUN-"&amp;RIGHT("000"&amp;(ROW()-6),3))</x:f>
      </x:c>
      <x:c r="B254" s="236"/>
      <x:c r="C254" s="137"/>
      <x:c r="D254" s="137"/>
      <x:c r="E254" s="137"/>
      <x:c r="F254" s="137"/>
      <x:c r="G254" s="137"/>
      <x:c r="H254" s="137"/>
      <x:c r="I254" s="137"/>
      <x:c r="J254" s="137"/>
      <x:c r="K254" s="137"/>
      <x:c r="L254" s="137"/>
      <x:c r="M254" s="137"/>
      <x:c r="N254" s="137"/>
      <x:c r="O254" s="137"/>
      <x:c r="P254" s="137"/>
      <x:c r="Q254" s="138"/>
      <x:c r="R254" s="249" t="str">
        <x:f>IF(G254="Completed",IF(H254="Yes",1,0),"")</x:f>
      </x:c>
      <x:c r="S254" s="250" t="str">
        <x:f>IF(G254="Completed",IF(I254="Yes",1,0),"")</x:f>
      </x:c>
      <x:c r="T254" s="250" t="str">
        <x:f>IF(J254&lt;&gt;"Yes","",IF(K254="Yes",1,IF(K254="Partly",0.5,IF(K254="No",0,""))))</x:f>
      </x:c>
      <x:c r="U254" s="250" t="str">
        <x:f>IF(G254="Completed",IF(L254="Yes",1,0),"")</x:f>
      </x:c>
      <x:c r="V254" s="251" t="str">
        <x:f>IF(G254&lt;&gt;"Completed","",IF(N254="Positive",1,IF(N254="Neutral",0.5,IF(N254="Caveated",0.25,IF(N254="Absent","",0)))))</x:f>
      </x:c>
    </x:row>
    <x:row r="255" ht="38" customHeight="1">
      <x:c r="A255" s="207" t="str">
        <x:f>IF(B255="","","RUN-"&amp;RIGHT("000"&amp;(ROW()-6),3))</x:f>
      </x:c>
      <x:c r="B255" s="236"/>
      <x:c r="C255" s="137"/>
      <x:c r="D255" s="137"/>
      <x:c r="E255" s="137"/>
      <x:c r="F255" s="137"/>
      <x:c r="G255" s="137"/>
      <x:c r="H255" s="137"/>
      <x:c r="I255" s="137"/>
      <x:c r="J255" s="137"/>
      <x:c r="K255" s="137"/>
      <x:c r="L255" s="137"/>
      <x:c r="M255" s="137"/>
      <x:c r="N255" s="137"/>
      <x:c r="O255" s="137"/>
      <x:c r="P255" s="137"/>
      <x:c r="Q255" s="138"/>
      <x:c r="R255" s="249" t="str">
        <x:f>IF(G255="Completed",IF(H255="Yes",1,0),"")</x:f>
      </x:c>
      <x:c r="S255" s="250" t="str">
        <x:f>IF(G255="Completed",IF(I255="Yes",1,0),"")</x:f>
      </x:c>
      <x:c r="T255" s="250" t="str">
        <x:f>IF(J255&lt;&gt;"Yes","",IF(K255="Yes",1,IF(K255="Partly",0.5,IF(K255="No",0,""))))</x:f>
      </x:c>
      <x:c r="U255" s="250" t="str">
        <x:f>IF(G255="Completed",IF(L255="Yes",1,0),"")</x:f>
      </x:c>
      <x:c r="V255" s="251" t="str">
        <x:f>IF(G255&lt;&gt;"Completed","",IF(N255="Positive",1,IF(N255="Neutral",0.5,IF(N255="Caveated",0.25,IF(N255="Absent","",0)))))</x:f>
      </x:c>
    </x:row>
    <x:row r="256" ht="38" customHeight="1">
      <x:c r="A256" s="207" t="str">
        <x:f>IF(B256="","","RUN-"&amp;RIGHT("000"&amp;(ROW()-6),3))</x:f>
      </x:c>
      <x:c r="B256" s="236"/>
      <x:c r="C256" s="137"/>
      <x:c r="D256" s="137"/>
      <x:c r="E256" s="137"/>
      <x:c r="F256" s="137"/>
      <x:c r="G256" s="137"/>
      <x:c r="H256" s="137"/>
      <x:c r="I256" s="137"/>
      <x:c r="J256" s="137"/>
      <x:c r="K256" s="137"/>
      <x:c r="L256" s="137"/>
      <x:c r="M256" s="137"/>
      <x:c r="N256" s="137"/>
      <x:c r="O256" s="137"/>
      <x:c r="P256" s="137"/>
      <x:c r="Q256" s="138"/>
      <x:c r="R256" s="249" t="str">
        <x:f>IF(G256="Completed",IF(H256="Yes",1,0),"")</x:f>
      </x:c>
      <x:c r="S256" s="250" t="str">
        <x:f>IF(G256="Completed",IF(I256="Yes",1,0),"")</x:f>
      </x:c>
      <x:c r="T256" s="250" t="str">
        <x:f>IF(J256&lt;&gt;"Yes","",IF(K256="Yes",1,IF(K256="Partly",0.5,IF(K256="No",0,""))))</x:f>
      </x:c>
      <x:c r="U256" s="250" t="str">
        <x:f>IF(G256="Completed",IF(L256="Yes",1,0),"")</x:f>
      </x:c>
      <x:c r="V256" s="251" t="str">
        <x:f>IF(G256&lt;&gt;"Completed","",IF(N256="Positive",1,IF(N256="Neutral",0.5,IF(N256="Caveated",0.25,IF(N256="Absent","",0)))))</x:f>
      </x:c>
    </x:row>
    <x:row r="257" ht="38" customHeight="1">
      <x:c r="A257" s="207" t="str">
        <x:f>IF(B257="","","RUN-"&amp;RIGHT("000"&amp;(ROW()-6),3))</x:f>
      </x:c>
      <x:c r="B257" s="236"/>
      <x:c r="C257" s="137"/>
      <x:c r="D257" s="137"/>
      <x:c r="E257" s="137"/>
      <x:c r="F257" s="137"/>
      <x:c r="G257" s="137"/>
      <x:c r="H257" s="137"/>
      <x:c r="I257" s="137"/>
      <x:c r="J257" s="137"/>
      <x:c r="K257" s="137"/>
      <x:c r="L257" s="137"/>
      <x:c r="M257" s="137"/>
      <x:c r="N257" s="137"/>
      <x:c r="O257" s="137"/>
      <x:c r="P257" s="137"/>
      <x:c r="Q257" s="138"/>
      <x:c r="R257" s="249" t="str">
        <x:f>IF(G257="Completed",IF(H257="Yes",1,0),"")</x:f>
      </x:c>
      <x:c r="S257" s="250" t="str">
        <x:f>IF(G257="Completed",IF(I257="Yes",1,0),"")</x:f>
      </x:c>
      <x:c r="T257" s="250" t="str">
        <x:f>IF(J257&lt;&gt;"Yes","",IF(K257="Yes",1,IF(K257="Partly",0.5,IF(K257="No",0,""))))</x:f>
      </x:c>
      <x:c r="U257" s="250" t="str">
        <x:f>IF(G257="Completed",IF(L257="Yes",1,0),"")</x:f>
      </x:c>
      <x:c r="V257" s="251" t="str">
        <x:f>IF(G257&lt;&gt;"Completed","",IF(N257="Positive",1,IF(N257="Neutral",0.5,IF(N257="Caveated",0.25,IF(N257="Absent","",0)))))</x:f>
      </x:c>
    </x:row>
    <x:row r="258" ht="38" customHeight="1">
      <x:c r="A258" s="207" t="str">
        <x:f>IF(B258="","","RUN-"&amp;RIGHT("000"&amp;(ROW()-6),3))</x:f>
      </x:c>
      <x:c r="B258" s="236"/>
      <x:c r="C258" s="137"/>
      <x:c r="D258" s="137"/>
      <x:c r="E258" s="137"/>
      <x:c r="F258" s="137"/>
      <x:c r="G258" s="137"/>
      <x:c r="H258" s="137"/>
      <x:c r="I258" s="137"/>
      <x:c r="J258" s="137"/>
      <x:c r="K258" s="137"/>
      <x:c r="L258" s="137"/>
      <x:c r="M258" s="137"/>
      <x:c r="N258" s="137"/>
      <x:c r="O258" s="137"/>
      <x:c r="P258" s="137"/>
      <x:c r="Q258" s="138"/>
      <x:c r="R258" s="249" t="str">
        <x:f>IF(G258="Completed",IF(H258="Yes",1,0),"")</x:f>
      </x:c>
      <x:c r="S258" s="250" t="str">
        <x:f>IF(G258="Completed",IF(I258="Yes",1,0),"")</x:f>
      </x:c>
      <x:c r="T258" s="250" t="str">
        <x:f>IF(J258&lt;&gt;"Yes","",IF(K258="Yes",1,IF(K258="Partly",0.5,IF(K258="No",0,""))))</x:f>
      </x:c>
      <x:c r="U258" s="250" t="str">
        <x:f>IF(G258="Completed",IF(L258="Yes",1,0),"")</x:f>
      </x:c>
      <x:c r="V258" s="251" t="str">
        <x:f>IF(G258&lt;&gt;"Completed","",IF(N258="Positive",1,IF(N258="Neutral",0.5,IF(N258="Caveated",0.25,IF(N258="Absent","",0)))))</x:f>
      </x:c>
    </x:row>
    <x:row r="259" ht="38" customHeight="1">
      <x:c r="A259" s="207" t="str">
        <x:f>IF(B259="","","RUN-"&amp;RIGHT("000"&amp;(ROW()-6),3))</x:f>
      </x:c>
      <x:c r="B259" s="236"/>
      <x:c r="C259" s="137"/>
      <x:c r="D259" s="137"/>
      <x:c r="E259" s="137"/>
      <x:c r="F259" s="137"/>
      <x:c r="G259" s="137"/>
      <x:c r="H259" s="137"/>
      <x:c r="I259" s="137"/>
      <x:c r="J259" s="137"/>
      <x:c r="K259" s="137"/>
      <x:c r="L259" s="137"/>
      <x:c r="M259" s="137"/>
      <x:c r="N259" s="137"/>
      <x:c r="O259" s="137"/>
      <x:c r="P259" s="137"/>
      <x:c r="Q259" s="138"/>
      <x:c r="R259" s="249" t="str">
        <x:f>IF(G259="Completed",IF(H259="Yes",1,0),"")</x:f>
      </x:c>
      <x:c r="S259" s="250" t="str">
        <x:f>IF(G259="Completed",IF(I259="Yes",1,0),"")</x:f>
      </x:c>
      <x:c r="T259" s="250" t="str">
        <x:f>IF(J259&lt;&gt;"Yes","",IF(K259="Yes",1,IF(K259="Partly",0.5,IF(K259="No",0,""))))</x:f>
      </x:c>
      <x:c r="U259" s="250" t="str">
        <x:f>IF(G259="Completed",IF(L259="Yes",1,0),"")</x:f>
      </x:c>
      <x:c r="V259" s="251" t="str">
        <x:f>IF(G259&lt;&gt;"Completed","",IF(N259="Positive",1,IF(N259="Neutral",0.5,IF(N259="Caveated",0.25,IF(N259="Absent","",0)))))</x:f>
      </x:c>
    </x:row>
    <x:row r="260" ht="38" customHeight="1">
      <x:c r="A260" s="207" t="str">
        <x:f>IF(B260="","","RUN-"&amp;RIGHT("000"&amp;(ROW()-6),3))</x:f>
      </x:c>
      <x:c r="B260" s="236"/>
      <x:c r="C260" s="137"/>
      <x:c r="D260" s="137"/>
      <x:c r="E260" s="137"/>
      <x:c r="F260" s="137"/>
      <x:c r="G260" s="137"/>
      <x:c r="H260" s="137"/>
      <x:c r="I260" s="137"/>
      <x:c r="J260" s="137"/>
      <x:c r="K260" s="137"/>
      <x:c r="L260" s="137"/>
      <x:c r="M260" s="137"/>
      <x:c r="N260" s="137"/>
      <x:c r="O260" s="137"/>
      <x:c r="P260" s="137"/>
      <x:c r="Q260" s="138"/>
      <x:c r="R260" s="249" t="str">
        <x:f>IF(G260="Completed",IF(H260="Yes",1,0),"")</x:f>
      </x:c>
      <x:c r="S260" s="250" t="str">
        <x:f>IF(G260="Completed",IF(I260="Yes",1,0),"")</x:f>
      </x:c>
      <x:c r="T260" s="250" t="str">
        <x:f>IF(J260&lt;&gt;"Yes","",IF(K260="Yes",1,IF(K260="Partly",0.5,IF(K260="No",0,""))))</x:f>
      </x:c>
      <x:c r="U260" s="250" t="str">
        <x:f>IF(G260="Completed",IF(L260="Yes",1,0),"")</x:f>
      </x:c>
      <x:c r="V260" s="251" t="str">
        <x:f>IF(G260&lt;&gt;"Completed","",IF(N260="Positive",1,IF(N260="Neutral",0.5,IF(N260="Caveated",0.25,IF(N260="Absent","",0)))))</x:f>
      </x:c>
    </x:row>
    <x:row r="261" ht="38" customHeight="1">
      <x:c r="A261" s="207" t="str">
        <x:f>IF(B261="","","RUN-"&amp;RIGHT("000"&amp;(ROW()-6),3))</x:f>
      </x:c>
      <x:c r="B261" s="236"/>
      <x:c r="C261" s="137"/>
      <x:c r="D261" s="137"/>
      <x:c r="E261" s="137"/>
      <x:c r="F261" s="137"/>
      <x:c r="G261" s="137"/>
      <x:c r="H261" s="137"/>
      <x:c r="I261" s="137"/>
      <x:c r="J261" s="137"/>
      <x:c r="K261" s="137"/>
      <x:c r="L261" s="137"/>
      <x:c r="M261" s="137"/>
      <x:c r="N261" s="137"/>
      <x:c r="O261" s="137"/>
      <x:c r="P261" s="137"/>
      <x:c r="Q261" s="138"/>
      <x:c r="R261" s="249" t="str">
        <x:f>IF(G261="Completed",IF(H261="Yes",1,0),"")</x:f>
      </x:c>
      <x:c r="S261" s="250" t="str">
        <x:f>IF(G261="Completed",IF(I261="Yes",1,0),"")</x:f>
      </x:c>
      <x:c r="T261" s="250" t="str">
        <x:f>IF(J261&lt;&gt;"Yes","",IF(K261="Yes",1,IF(K261="Partly",0.5,IF(K261="No",0,""))))</x:f>
      </x:c>
      <x:c r="U261" s="250" t="str">
        <x:f>IF(G261="Completed",IF(L261="Yes",1,0),"")</x:f>
      </x:c>
      <x:c r="V261" s="251" t="str">
        <x:f>IF(G261&lt;&gt;"Completed","",IF(N261="Positive",1,IF(N261="Neutral",0.5,IF(N261="Caveated",0.25,IF(N261="Absent","",0)))))</x:f>
      </x:c>
    </x:row>
    <x:row r="262" ht="38" customHeight="1">
      <x:c r="A262" s="207" t="str">
        <x:f>IF(B262="","","RUN-"&amp;RIGHT("000"&amp;(ROW()-6),3))</x:f>
      </x:c>
      <x:c r="B262" s="236"/>
      <x:c r="C262" s="137"/>
      <x:c r="D262" s="137"/>
      <x:c r="E262" s="137"/>
      <x:c r="F262" s="137"/>
      <x:c r="G262" s="137"/>
      <x:c r="H262" s="137"/>
      <x:c r="I262" s="137"/>
      <x:c r="J262" s="137"/>
      <x:c r="K262" s="137"/>
      <x:c r="L262" s="137"/>
      <x:c r="M262" s="137"/>
      <x:c r="N262" s="137"/>
      <x:c r="O262" s="137"/>
      <x:c r="P262" s="137"/>
      <x:c r="Q262" s="138"/>
      <x:c r="R262" s="249" t="str">
        <x:f>IF(G262="Completed",IF(H262="Yes",1,0),"")</x:f>
      </x:c>
      <x:c r="S262" s="250" t="str">
        <x:f>IF(G262="Completed",IF(I262="Yes",1,0),"")</x:f>
      </x:c>
      <x:c r="T262" s="250" t="str">
        <x:f>IF(J262&lt;&gt;"Yes","",IF(K262="Yes",1,IF(K262="Partly",0.5,IF(K262="No",0,""))))</x:f>
      </x:c>
      <x:c r="U262" s="250" t="str">
        <x:f>IF(G262="Completed",IF(L262="Yes",1,0),"")</x:f>
      </x:c>
      <x:c r="V262" s="251" t="str">
        <x:f>IF(G262&lt;&gt;"Completed","",IF(N262="Positive",1,IF(N262="Neutral",0.5,IF(N262="Caveated",0.25,IF(N262="Absent","",0)))))</x:f>
      </x:c>
    </x:row>
    <x:row r="263" ht="38" customHeight="1">
      <x:c r="A263" s="207" t="str">
        <x:f>IF(B263="","","RUN-"&amp;RIGHT("000"&amp;(ROW()-6),3))</x:f>
      </x:c>
      <x:c r="B263" s="236"/>
      <x:c r="C263" s="137"/>
      <x:c r="D263" s="137"/>
      <x:c r="E263" s="137"/>
      <x:c r="F263" s="137"/>
      <x:c r="G263" s="137"/>
      <x:c r="H263" s="137"/>
      <x:c r="I263" s="137"/>
      <x:c r="J263" s="137"/>
      <x:c r="K263" s="137"/>
      <x:c r="L263" s="137"/>
      <x:c r="M263" s="137"/>
      <x:c r="N263" s="137"/>
      <x:c r="O263" s="137"/>
      <x:c r="P263" s="137"/>
      <x:c r="Q263" s="138"/>
      <x:c r="R263" s="249" t="str">
        <x:f>IF(G263="Completed",IF(H263="Yes",1,0),"")</x:f>
      </x:c>
      <x:c r="S263" s="250" t="str">
        <x:f>IF(G263="Completed",IF(I263="Yes",1,0),"")</x:f>
      </x:c>
      <x:c r="T263" s="250" t="str">
        <x:f>IF(J263&lt;&gt;"Yes","",IF(K263="Yes",1,IF(K263="Partly",0.5,IF(K263="No",0,""))))</x:f>
      </x:c>
      <x:c r="U263" s="250" t="str">
        <x:f>IF(G263="Completed",IF(L263="Yes",1,0),"")</x:f>
      </x:c>
      <x:c r="V263" s="251" t="str">
        <x:f>IF(G263&lt;&gt;"Completed","",IF(N263="Positive",1,IF(N263="Neutral",0.5,IF(N263="Caveated",0.25,IF(N263="Absent","",0)))))</x:f>
      </x:c>
    </x:row>
    <x:row r="264" ht="38" customHeight="1">
      <x:c r="A264" s="207" t="str">
        <x:f>IF(B264="","","RUN-"&amp;RIGHT("000"&amp;(ROW()-6),3))</x:f>
      </x:c>
      <x:c r="B264" s="236"/>
      <x:c r="C264" s="137"/>
      <x:c r="D264" s="137"/>
      <x:c r="E264" s="137"/>
      <x:c r="F264" s="137"/>
      <x:c r="G264" s="137"/>
      <x:c r="H264" s="137"/>
      <x:c r="I264" s="137"/>
      <x:c r="J264" s="137"/>
      <x:c r="K264" s="137"/>
      <x:c r="L264" s="137"/>
      <x:c r="M264" s="137"/>
      <x:c r="N264" s="137"/>
      <x:c r="O264" s="137"/>
      <x:c r="P264" s="137"/>
      <x:c r="Q264" s="138"/>
      <x:c r="R264" s="249" t="str">
        <x:f>IF(G264="Completed",IF(H264="Yes",1,0),"")</x:f>
      </x:c>
      <x:c r="S264" s="250" t="str">
        <x:f>IF(G264="Completed",IF(I264="Yes",1,0),"")</x:f>
      </x:c>
      <x:c r="T264" s="250" t="str">
        <x:f>IF(J264&lt;&gt;"Yes","",IF(K264="Yes",1,IF(K264="Partly",0.5,IF(K264="No",0,""))))</x:f>
      </x:c>
      <x:c r="U264" s="250" t="str">
        <x:f>IF(G264="Completed",IF(L264="Yes",1,0),"")</x:f>
      </x:c>
      <x:c r="V264" s="251" t="str">
        <x:f>IF(G264&lt;&gt;"Completed","",IF(N264="Positive",1,IF(N264="Neutral",0.5,IF(N264="Caveated",0.25,IF(N264="Absent","",0)))))</x:f>
      </x:c>
    </x:row>
    <x:row r="265" ht="38" customHeight="1">
      <x:c r="A265" s="207" t="str">
        <x:f>IF(B265="","","RUN-"&amp;RIGHT("000"&amp;(ROW()-6),3))</x:f>
      </x:c>
      <x:c r="B265" s="236"/>
      <x:c r="C265" s="137"/>
      <x:c r="D265" s="137"/>
      <x:c r="E265" s="137"/>
      <x:c r="F265" s="137"/>
      <x:c r="G265" s="137"/>
      <x:c r="H265" s="137"/>
      <x:c r="I265" s="137"/>
      <x:c r="J265" s="137"/>
      <x:c r="K265" s="137"/>
      <x:c r="L265" s="137"/>
      <x:c r="M265" s="137"/>
      <x:c r="N265" s="137"/>
      <x:c r="O265" s="137"/>
      <x:c r="P265" s="137"/>
      <x:c r="Q265" s="138"/>
      <x:c r="R265" s="249" t="str">
        <x:f>IF(G265="Completed",IF(H265="Yes",1,0),"")</x:f>
      </x:c>
      <x:c r="S265" s="250" t="str">
        <x:f>IF(G265="Completed",IF(I265="Yes",1,0),"")</x:f>
      </x:c>
      <x:c r="T265" s="250" t="str">
        <x:f>IF(J265&lt;&gt;"Yes","",IF(K265="Yes",1,IF(K265="Partly",0.5,IF(K265="No",0,""))))</x:f>
      </x:c>
      <x:c r="U265" s="250" t="str">
        <x:f>IF(G265="Completed",IF(L265="Yes",1,0),"")</x:f>
      </x:c>
      <x:c r="V265" s="251" t="str">
        <x:f>IF(G265&lt;&gt;"Completed","",IF(N265="Positive",1,IF(N265="Neutral",0.5,IF(N265="Caveated",0.25,IF(N265="Absent","",0)))))</x:f>
      </x:c>
    </x:row>
    <x:row r="266" ht="38" customHeight="1">
      <x:c r="A266" s="207" t="str">
        <x:f>IF(B266="","","RUN-"&amp;RIGHT("000"&amp;(ROW()-6),3))</x:f>
      </x:c>
      <x:c r="B266" s="236"/>
      <x:c r="C266" s="137"/>
      <x:c r="D266" s="137"/>
      <x:c r="E266" s="137"/>
      <x:c r="F266" s="137"/>
      <x:c r="G266" s="137"/>
      <x:c r="H266" s="137"/>
      <x:c r="I266" s="137"/>
      <x:c r="J266" s="137"/>
      <x:c r="K266" s="137"/>
      <x:c r="L266" s="137"/>
      <x:c r="M266" s="137"/>
      <x:c r="N266" s="137"/>
      <x:c r="O266" s="137"/>
      <x:c r="P266" s="137"/>
      <x:c r="Q266" s="138"/>
      <x:c r="R266" s="249" t="str">
        <x:f>IF(G266="Completed",IF(H266="Yes",1,0),"")</x:f>
      </x:c>
      <x:c r="S266" s="250" t="str">
        <x:f>IF(G266="Completed",IF(I266="Yes",1,0),"")</x:f>
      </x:c>
      <x:c r="T266" s="250" t="str">
        <x:f>IF(J266&lt;&gt;"Yes","",IF(K266="Yes",1,IF(K266="Partly",0.5,IF(K266="No",0,""))))</x:f>
      </x:c>
      <x:c r="U266" s="250" t="str">
        <x:f>IF(G266="Completed",IF(L266="Yes",1,0),"")</x:f>
      </x:c>
      <x:c r="V266" s="251" t="str">
        <x:f>IF(G266&lt;&gt;"Completed","",IF(N266="Positive",1,IF(N266="Neutral",0.5,IF(N266="Caveated",0.25,IF(N266="Absent","",0)))))</x:f>
      </x:c>
    </x:row>
    <x:row r="267" ht="38" customHeight="1">
      <x:c r="A267" s="207" t="str">
        <x:f>IF(B267="","","RUN-"&amp;RIGHT("000"&amp;(ROW()-6),3))</x:f>
      </x:c>
      <x:c r="B267" s="236"/>
      <x:c r="C267" s="137"/>
      <x:c r="D267" s="137"/>
      <x:c r="E267" s="137"/>
      <x:c r="F267" s="137"/>
      <x:c r="G267" s="137"/>
      <x:c r="H267" s="137"/>
      <x:c r="I267" s="137"/>
      <x:c r="J267" s="137"/>
      <x:c r="K267" s="137"/>
      <x:c r="L267" s="137"/>
      <x:c r="M267" s="137"/>
      <x:c r="N267" s="137"/>
      <x:c r="O267" s="137"/>
      <x:c r="P267" s="137"/>
      <x:c r="Q267" s="138"/>
      <x:c r="R267" s="249" t="str">
        <x:f>IF(G267="Completed",IF(H267="Yes",1,0),"")</x:f>
      </x:c>
      <x:c r="S267" s="250" t="str">
        <x:f>IF(G267="Completed",IF(I267="Yes",1,0),"")</x:f>
      </x:c>
      <x:c r="T267" s="250" t="str">
        <x:f>IF(J267&lt;&gt;"Yes","",IF(K267="Yes",1,IF(K267="Partly",0.5,IF(K267="No",0,""))))</x:f>
      </x:c>
      <x:c r="U267" s="250" t="str">
        <x:f>IF(G267="Completed",IF(L267="Yes",1,0),"")</x:f>
      </x:c>
      <x:c r="V267" s="251" t="str">
        <x:f>IF(G267&lt;&gt;"Completed","",IF(N267="Positive",1,IF(N267="Neutral",0.5,IF(N267="Caveated",0.25,IF(N267="Absent","",0)))))</x:f>
      </x:c>
    </x:row>
    <x:row r="268" ht="38" customHeight="1">
      <x:c r="A268" s="207" t="str">
        <x:f>IF(B268="","","RUN-"&amp;RIGHT("000"&amp;(ROW()-6),3))</x:f>
      </x:c>
      <x:c r="B268" s="236"/>
      <x:c r="C268" s="137"/>
      <x:c r="D268" s="137"/>
      <x:c r="E268" s="137"/>
      <x:c r="F268" s="137"/>
      <x:c r="G268" s="137"/>
      <x:c r="H268" s="137"/>
      <x:c r="I268" s="137"/>
      <x:c r="J268" s="137"/>
      <x:c r="K268" s="137"/>
      <x:c r="L268" s="137"/>
      <x:c r="M268" s="137"/>
      <x:c r="N268" s="137"/>
      <x:c r="O268" s="137"/>
      <x:c r="P268" s="137"/>
      <x:c r="Q268" s="138"/>
      <x:c r="R268" s="249" t="str">
        <x:f>IF(G268="Completed",IF(H268="Yes",1,0),"")</x:f>
      </x:c>
      <x:c r="S268" s="250" t="str">
        <x:f>IF(G268="Completed",IF(I268="Yes",1,0),"")</x:f>
      </x:c>
      <x:c r="T268" s="250" t="str">
        <x:f>IF(J268&lt;&gt;"Yes","",IF(K268="Yes",1,IF(K268="Partly",0.5,IF(K268="No",0,""))))</x:f>
      </x:c>
      <x:c r="U268" s="250" t="str">
        <x:f>IF(G268="Completed",IF(L268="Yes",1,0),"")</x:f>
      </x:c>
      <x:c r="V268" s="251" t="str">
        <x:f>IF(G268&lt;&gt;"Completed","",IF(N268="Positive",1,IF(N268="Neutral",0.5,IF(N268="Caveated",0.25,IF(N268="Absent","",0)))))</x:f>
      </x:c>
    </x:row>
    <x:row r="269" ht="38" customHeight="1">
      <x:c r="A269" s="207" t="str">
        <x:f>IF(B269="","","RUN-"&amp;RIGHT("000"&amp;(ROW()-6),3))</x:f>
      </x:c>
      <x:c r="B269" s="236"/>
      <x:c r="C269" s="137"/>
      <x:c r="D269" s="137"/>
      <x:c r="E269" s="137"/>
      <x:c r="F269" s="137"/>
      <x:c r="G269" s="137"/>
      <x:c r="H269" s="137"/>
      <x:c r="I269" s="137"/>
      <x:c r="J269" s="137"/>
      <x:c r="K269" s="137"/>
      <x:c r="L269" s="137"/>
      <x:c r="M269" s="137"/>
      <x:c r="N269" s="137"/>
      <x:c r="O269" s="137"/>
      <x:c r="P269" s="137"/>
      <x:c r="Q269" s="138"/>
      <x:c r="R269" s="249" t="str">
        <x:f>IF(G269="Completed",IF(H269="Yes",1,0),"")</x:f>
      </x:c>
      <x:c r="S269" s="250" t="str">
        <x:f>IF(G269="Completed",IF(I269="Yes",1,0),"")</x:f>
      </x:c>
      <x:c r="T269" s="250" t="str">
        <x:f>IF(J269&lt;&gt;"Yes","",IF(K269="Yes",1,IF(K269="Partly",0.5,IF(K269="No",0,""))))</x:f>
      </x:c>
      <x:c r="U269" s="250" t="str">
        <x:f>IF(G269="Completed",IF(L269="Yes",1,0),"")</x:f>
      </x:c>
      <x:c r="V269" s="251" t="str">
        <x:f>IF(G269&lt;&gt;"Completed","",IF(N269="Positive",1,IF(N269="Neutral",0.5,IF(N269="Caveated",0.25,IF(N269="Absent","",0)))))</x:f>
      </x:c>
    </x:row>
    <x:row r="270" ht="38" customHeight="1">
      <x:c r="A270" s="207" t="str">
        <x:f>IF(B270="","","RUN-"&amp;RIGHT("000"&amp;(ROW()-6),3))</x:f>
      </x:c>
      <x:c r="B270" s="236"/>
      <x:c r="C270" s="137"/>
      <x:c r="D270" s="137"/>
      <x:c r="E270" s="137"/>
      <x:c r="F270" s="137"/>
      <x:c r="G270" s="137"/>
      <x:c r="H270" s="137"/>
      <x:c r="I270" s="137"/>
      <x:c r="J270" s="137"/>
      <x:c r="K270" s="137"/>
      <x:c r="L270" s="137"/>
      <x:c r="M270" s="137"/>
      <x:c r="N270" s="137"/>
      <x:c r="O270" s="137"/>
      <x:c r="P270" s="137"/>
      <x:c r="Q270" s="138"/>
      <x:c r="R270" s="249" t="str">
        <x:f>IF(G270="Completed",IF(H270="Yes",1,0),"")</x:f>
      </x:c>
      <x:c r="S270" s="250" t="str">
        <x:f>IF(G270="Completed",IF(I270="Yes",1,0),"")</x:f>
      </x:c>
      <x:c r="T270" s="250" t="str">
        <x:f>IF(J270&lt;&gt;"Yes","",IF(K270="Yes",1,IF(K270="Partly",0.5,IF(K270="No",0,""))))</x:f>
      </x:c>
      <x:c r="U270" s="250" t="str">
        <x:f>IF(G270="Completed",IF(L270="Yes",1,0),"")</x:f>
      </x:c>
      <x:c r="V270" s="251" t="str">
        <x:f>IF(G270&lt;&gt;"Completed","",IF(N270="Positive",1,IF(N270="Neutral",0.5,IF(N270="Caveated",0.25,IF(N270="Absent","",0)))))</x:f>
      </x:c>
    </x:row>
    <x:row r="271" ht="38" customHeight="1">
      <x:c r="A271" s="207" t="str">
        <x:f>IF(B271="","","RUN-"&amp;RIGHT("000"&amp;(ROW()-6),3))</x:f>
      </x:c>
      <x:c r="B271" s="236"/>
      <x:c r="C271" s="137"/>
      <x:c r="D271" s="137"/>
      <x:c r="E271" s="137"/>
      <x:c r="F271" s="137"/>
      <x:c r="G271" s="137"/>
      <x:c r="H271" s="137"/>
      <x:c r="I271" s="137"/>
      <x:c r="J271" s="137"/>
      <x:c r="K271" s="137"/>
      <x:c r="L271" s="137"/>
      <x:c r="M271" s="137"/>
      <x:c r="N271" s="137"/>
      <x:c r="O271" s="137"/>
      <x:c r="P271" s="137"/>
      <x:c r="Q271" s="138"/>
      <x:c r="R271" s="249" t="str">
        <x:f>IF(G271="Completed",IF(H271="Yes",1,0),"")</x:f>
      </x:c>
      <x:c r="S271" s="250" t="str">
        <x:f>IF(G271="Completed",IF(I271="Yes",1,0),"")</x:f>
      </x:c>
      <x:c r="T271" s="250" t="str">
        <x:f>IF(J271&lt;&gt;"Yes","",IF(K271="Yes",1,IF(K271="Partly",0.5,IF(K271="No",0,""))))</x:f>
      </x:c>
      <x:c r="U271" s="250" t="str">
        <x:f>IF(G271="Completed",IF(L271="Yes",1,0),"")</x:f>
      </x:c>
      <x:c r="V271" s="251" t="str">
        <x:f>IF(G271&lt;&gt;"Completed","",IF(N271="Positive",1,IF(N271="Neutral",0.5,IF(N271="Caveated",0.25,IF(N271="Absent","",0)))))</x:f>
      </x:c>
    </x:row>
    <x:row r="272" ht="38" customHeight="1">
      <x:c r="A272" s="207" t="str">
        <x:f>IF(B272="","","RUN-"&amp;RIGHT("000"&amp;(ROW()-6),3))</x:f>
      </x:c>
      <x:c r="B272" s="236"/>
      <x:c r="C272" s="137"/>
      <x:c r="D272" s="137"/>
      <x:c r="E272" s="137"/>
      <x:c r="F272" s="137"/>
      <x:c r="G272" s="137"/>
      <x:c r="H272" s="137"/>
      <x:c r="I272" s="137"/>
      <x:c r="J272" s="137"/>
      <x:c r="K272" s="137"/>
      <x:c r="L272" s="137"/>
      <x:c r="M272" s="137"/>
      <x:c r="N272" s="137"/>
      <x:c r="O272" s="137"/>
      <x:c r="P272" s="137"/>
      <x:c r="Q272" s="138"/>
      <x:c r="R272" s="249" t="str">
        <x:f>IF(G272="Completed",IF(H272="Yes",1,0),"")</x:f>
      </x:c>
      <x:c r="S272" s="250" t="str">
        <x:f>IF(G272="Completed",IF(I272="Yes",1,0),"")</x:f>
      </x:c>
      <x:c r="T272" s="250" t="str">
        <x:f>IF(J272&lt;&gt;"Yes","",IF(K272="Yes",1,IF(K272="Partly",0.5,IF(K272="No",0,""))))</x:f>
      </x:c>
      <x:c r="U272" s="250" t="str">
        <x:f>IF(G272="Completed",IF(L272="Yes",1,0),"")</x:f>
      </x:c>
      <x:c r="V272" s="251" t="str">
        <x:f>IF(G272&lt;&gt;"Completed","",IF(N272="Positive",1,IF(N272="Neutral",0.5,IF(N272="Caveated",0.25,IF(N272="Absent","",0)))))</x:f>
      </x:c>
    </x:row>
    <x:row r="273" ht="38" customHeight="1">
      <x:c r="A273" s="207" t="str">
        <x:f>IF(B273="","","RUN-"&amp;RIGHT("000"&amp;(ROW()-6),3))</x:f>
      </x:c>
      <x:c r="B273" s="236"/>
      <x:c r="C273" s="137"/>
      <x:c r="D273" s="137"/>
      <x:c r="E273" s="137"/>
      <x:c r="F273" s="137"/>
      <x:c r="G273" s="137"/>
      <x:c r="H273" s="137"/>
      <x:c r="I273" s="137"/>
      <x:c r="J273" s="137"/>
      <x:c r="K273" s="137"/>
      <x:c r="L273" s="137"/>
      <x:c r="M273" s="137"/>
      <x:c r="N273" s="137"/>
      <x:c r="O273" s="137"/>
      <x:c r="P273" s="137"/>
      <x:c r="Q273" s="138"/>
      <x:c r="R273" s="249" t="str">
        <x:f>IF(G273="Completed",IF(H273="Yes",1,0),"")</x:f>
      </x:c>
      <x:c r="S273" s="250" t="str">
        <x:f>IF(G273="Completed",IF(I273="Yes",1,0),"")</x:f>
      </x:c>
      <x:c r="T273" s="250" t="str">
        <x:f>IF(J273&lt;&gt;"Yes","",IF(K273="Yes",1,IF(K273="Partly",0.5,IF(K273="No",0,""))))</x:f>
      </x:c>
      <x:c r="U273" s="250" t="str">
        <x:f>IF(G273="Completed",IF(L273="Yes",1,0),"")</x:f>
      </x:c>
      <x:c r="V273" s="251" t="str">
        <x:f>IF(G273&lt;&gt;"Completed","",IF(N273="Positive",1,IF(N273="Neutral",0.5,IF(N273="Caveated",0.25,IF(N273="Absent","",0)))))</x:f>
      </x:c>
    </x:row>
    <x:row r="274" ht="38" customHeight="1">
      <x:c r="A274" s="207" t="str">
        <x:f>IF(B274="","","RUN-"&amp;RIGHT("000"&amp;(ROW()-6),3))</x:f>
      </x:c>
      <x:c r="B274" s="236"/>
      <x:c r="C274" s="137"/>
      <x:c r="D274" s="137"/>
      <x:c r="E274" s="137"/>
      <x:c r="F274" s="137"/>
      <x:c r="G274" s="137"/>
      <x:c r="H274" s="137"/>
      <x:c r="I274" s="137"/>
      <x:c r="J274" s="137"/>
      <x:c r="K274" s="137"/>
      <x:c r="L274" s="137"/>
      <x:c r="M274" s="137"/>
      <x:c r="N274" s="137"/>
      <x:c r="O274" s="137"/>
      <x:c r="P274" s="137"/>
      <x:c r="Q274" s="138"/>
      <x:c r="R274" s="249" t="str">
        <x:f>IF(G274="Completed",IF(H274="Yes",1,0),"")</x:f>
      </x:c>
      <x:c r="S274" s="250" t="str">
        <x:f>IF(G274="Completed",IF(I274="Yes",1,0),"")</x:f>
      </x:c>
      <x:c r="T274" s="250" t="str">
        <x:f>IF(J274&lt;&gt;"Yes","",IF(K274="Yes",1,IF(K274="Partly",0.5,IF(K274="No",0,""))))</x:f>
      </x:c>
      <x:c r="U274" s="250" t="str">
        <x:f>IF(G274="Completed",IF(L274="Yes",1,0),"")</x:f>
      </x:c>
      <x:c r="V274" s="251" t="str">
        <x:f>IF(G274&lt;&gt;"Completed","",IF(N274="Positive",1,IF(N274="Neutral",0.5,IF(N274="Caveated",0.25,IF(N274="Absent","",0)))))</x:f>
      </x:c>
    </x:row>
    <x:row r="275" ht="38" customHeight="1">
      <x:c r="A275" s="207" t="str">
        <x:f>IF(B275="","","RUN-"&amp;RIGHT("000"&amp;(ROW()-6),3))</x:f>
      </x:c>
      <x:c r="B275" s="236"/>
      <x:c r="C275" s="137"/>
      <x:c r="D275" s="137"/>
      <x:c r="E275" s="137"/>
      <x:c r="F275" s="137"/>
      <x:c r="G275" s="137"/>
      <x:c r="H275" s="137"/>
      <x:c r="I275" s="137"/>
      <x:c r="J275" s="137"/>
      <x:c r="K275" s="137"/>
      <x:c r="L275" s="137"/>
      <x:c r="M275" s="137"/>
      <x:c r="N275" s="137"/>
      <x:c r="O275" s="137"/>
      <x:c r="P275" s="137"/>
      <x:c r="Q275" s="138"/>
      <x:c r="R275" s="249" t="str">
        <x:f>IF(G275="Completed",IF(H275="Yes",1,0),"")</x:f>
      </x:c>
      <x:c r="S275" s="250" t="str">
        <x:f>IF(G275="Completed",IF(I275="Yes",1,0),"")</x:f>
      </x:c>
      <x:c r="T275" s="250" t="str">
        <x:f>IF(J275&lt;&gt;"Yes","",IF(K275="Yes",1,IF(K275="Partly",0.5,IF(K275="No",0,""))))</x:f>
      </x:c>
      <x:c r="U275" s="250" t="str">
        <x:f>IF(G275="Completed",IF(L275="Yes",1,0),"")</x:f>
      </x:c>
      <x:c r="V275" s="251" t="str">
        <x:f>IF(G275&lt;&gt;"Completed","",IF(N275="Positive",1,IF(N275="Neutral",0.5,IF(N275="Caveated",0.25,IF(N275="Absent","",0)))))</x:f>
      </x:c>
    </x:row>
    <x:row r="276" ht="38" customHeight="1">
      <x:c r="A276" s="207" t="str">
        <x:f>IF(B276="","","RUN-"&amp;RIGHT("000"&amp;(ROW()-6),3))</x:f>
      </x:c>
      <x:c r="B276" s="236"/>
      <x:c r="C276" s="137"/>
      <x:c r="D276" s="137"/>
      <x:c r="E276" s="137"/>
      <x:c r="F276" s="137"/>
      <x:c r="G276" s="137"/>
      <x:c r="H276" s="137"/>
      <x:c r="I276" s="137"/>
      <x:c r="J276" s="137"/>
      <x:c r="K276" s="137"/>
      <x:c r="L276" s="137"/>
      <x:c r="M276" s="137"/>
      <x:c r="N276" s="137"/>
      <x:c r="O276" s="137"/>
      <x:c r="P276" s="137"/>
      <x:c r="Q276" s="138"/>
      <x:c r="R276" s="249" t="str">
        <x:f>IF(G276="Completed",IF(H276="Yes",1,0),"")</x:f>
      </x:c>
      <x:c r="S276" s="250" t="str">
        <x:f>IF(G276="Completed",IF(I276="Yes",1,0),"")</x:f>
      </x:c>
      <x:c r="T276" s="250" t="str">
        <x:f>IF(J276&lt;&gt;"Yes","",IF(K276="Yes",1,IF(K276="Partly",0.5,IF(K276="No",0,""))))</x:f>
      </x:c>
      <x:c r="U276" s="250" t="str">
        <x:f>IF(G276="Completed",IF(L276="Yes",1,0),"")</x:f>
      </x:c>
      <x:c r="V276" s="251" t="str">
        <x:f>IF(G276&lt;&gt;"Completed","",IF(N276="Positive",1,IF(N276="Neutral",0.5,IF(N276="Caveated",0.25,IF(N276="Absent","",0)))))</x:f>
      </x:c>
    </x:row>
    <x:row r="277" ht="38" customHeight="1">
      <x:c r="A277" s="207" t="str">
        <x:f>IF(B277="","","RUN-"&amp;RIGHT("000"&amp;(ROW()-6),3))</x:f>
      </x:c>
      <x:c r="B277" s="236"/>
      <x:c r="C277" s="137"/>
      <x:c r="D277" s="137"/>
      <x:c r="E277" s="137"/>
      <x:c r="F277" s="137"/>
      <x:c r="G277" s="137"/>
      <x:c r="H277" s="137"/>
      <x:c r="I277" s="137"/>
      <x:c r="J277" s="137"/>
      <x:c r="K277" s="137"/>
      <x:c r="L277" s="137"/>
      <x:c r="M277" s="137"/>
      <x:c r="N277" s="137"/>
      <x:c r="O277" s="137"/>
      <x:c r="P277" s="137"/>
      <x:c r="Q277" s="138"/>
      <x:c r="R277" s="249" t="str">
        <x:f>IF(G277="Completed",IF(H277="Yes",1,0),"")</x:f>
      </x:c>
      <x:c r="S277" s="250" t="str">
        <x:f>IF(G277="Completed",IF(I277="Yes",1,0),"")</x:f>
      </x:c>
      <x:c r="T277" s="250" t="str">
        <x:f>IF(J277&lt;&gt;"Yes","",IF(K277="Yes",1,IF(K277="Partly",0.5,IF(K277="No",0,""))))</x:f>
      </x:c>
      <x:c r="U277" s="250" t="str">
        <x:f>IF(G277="Completed",IF(L277="Yes",1,0),"")</x:f>
      </x:c>
      <x:c r="V277" s="251" t="str">
        <x:f>IF(G277&lt;&gt;"Completed","",IF(N277="Positive",1,IF(N277="Neutral",0.5,IF(N277="Caveated",0.25,IF(N277="Absent","",0)))))</x:f>
      </x:c>
    </x:row>
    <x:row r="278" ht="38" customHeight="1">
      <x:c r="A278" s="207" t="str">
        <x:f>IF(B278="","","RUN-"&amp;RIGHT("000"&amp;(ROW()-6),3))</x:f>
      </x:c>
      <x:c r="B278" s="236"/>
      <x:c r="C278" s="137"/>
      <x:c r="D278" s="137"/>
      <x:c r="E278" s="137"/>
      <x:c r="F278" s="137"/>
      <x:c r="G278" s="137"/>
      <x:c r="H278" s="137"/>
      <x:c r="I278" s="137"/>
      <x:c r="J278" s="137"/>
      <x:c r="K278" s="137"/>
      <x:c r="L278" s="137"/>
      <x:c r="M278" s="137"/>
      <x:c r="N278" s="137"/>
      <x:c r="O278" s="137"/>
      <x:c r="P278" s="137"/>
      <x:c r="Q278" s="138"/>
      <x:c r="R278" s="249" t="str">
        <x:f>IF(G278="Completed",IF(H278="Yes",1,0),"")</x:f>
      </x:c>
      <x:c r="S278" s="250" t="str">
        <x:f>IF(G278="Completed",IF(I278="Yes",1,0),"")</x:f>
      </x:c>
      <x:c r="T278" s="250" t="str">
        <x:f>IF(J278&lt;&gt;"Yes","",IF(K278="Yes",1,IF(K278="Partly",0.5,IF(K278="No",0,""))))</x:f>
      </x:c>
      <x:c r="U278" s="250" t="str">
        <x:f>IF(G278="Completed",IF(L278="Yes",1,0),"")</x:f>
      </x:c>
      <x:c r="V278" s="251" t="str">
        <x:f>IF(G278&lt;&gt;"Completed","",IF(N278="Positive",1,IF(N278="Neutral",0.5,IF(N278="Caveated",0.25,IF(N278="Absent","",0)))))</x:f>
      </x:c>
    </x:row>
    <x:row r="279" ht="38" customHeight="1">
      <x:c r="A279" s="207" t="str">
        <x:f>IF(B279="","","RUN-"&amp;RIGHT("000"&amp;(ROW()-6),3))</x:f>
      </x:c>
      <x:c r="B279" s="236"/>
      <x:c r="C279" s="137"/>
      <x:c r="D279" s="137"/>
      <x:c r="E279" s="137"/>
      <x:c r="F279" s="137"/>
      <x:c r="G279" s="137"/>
      <x:c r="H279" s="137"/>
      <x:c r="I279" s="137"/>
      <x:c r="J279" s="137"/>
      <x:c r="K279" s="137"/>
      <x:c r="L279" s="137"/>
      <x:c r="M279" s="137"/>
      <x:c r="N279" s="137"/>
      <x:c r="O279" s="137"/>
      <x:c r="P279" s="137"/>
      <x:c r="Q279" s="138"/>
      <x:c r="R279" s="249" t="str">
        <x:f>IF(G279="Completed",IF(H279="Yes",1,0),"")</x:f>
      </x:c>
      <x:c r="S279" s="250" t="str">
        <x:f>IF(G279="Completed",IF(I279="Yes",1,0),"")</x:f>
      </x:c>
      <x:c r="T279" s="250" t="str">
        <x:f>IF(J279&lt;&gt;"Yes","",IF(K279="Yes",1,IF(K279="Partly",0.5,IF(K279="No",0,""))))</x:f>
      </x:c>
      <x:c r="U279" s="250" t="str">
        <x:f>IF(G279="Completed",IF(L279="Yes",1,0),"")</x:f>
      </x:c>
      <x:c r="V279" s="251" t="str">
        <x:f>IF(G279&lt;&gt;"Completed","",IF(N279="Positive",1,IF(N279="Neutral",0.5,IF(N279="Caveated",0.25,IF(N279="Absent","",0)))))</x:f>
      </x:c>
    </x:row>
    <x:row r="280" ht="38" customHeight="1">
      <x:c r="A280" s="207" t="str">
        <x:f>IF(B280="","","RUN-"&amp;RIGHT("000"&amp;(ROW()-6),3))</x:f>
      </x:c>
      <x:c r="B280" s="236"/>
      <x:c r="C280" s="137"/>
      <x:c r="D280" s="137"/>
      <x:c r="E280" s="137"/>
      <x:c r="F280" s="137"/>
      <x:c r="G280" s="137"/>
      <x:c r="H280" s="137"/>
      <x:c r="I280" s="137"/>
      <x:c r="J280" s="137"/>
      <x:c r="K280" s="137"/>
      <x:c r="L280" s="137"/>
      <x:c r="M280" s="137"/>
      <x:c r="N280" s="137"/>
      <x:c r="O280" s="137"/>
      <x:c r="P280" s="137"/>
      <x:c r="Q280" s="138"/>
      <x:c r="R280" s="249" t="str">
        <x:f>IF(G280="Completed",IF(H280="Yes",1,0),"")</x:f>
      </x:c>
      <x:c r="S280" s="250" t="str">
        <x:f>IF(G280="Completed",IF(I280="Yes",1,0),"")</x:f>
      </x:c>
      <x:c r="T280" s="250" t="str">
        <x:f>IF(J280&lt;&gt;"Yes","",IF(K280="Yes",1,IF(K280="Partly",0.5,IF(K280="No",0,""))))</x:f>
      </x:c>
      <x:c r="U280" s="250" t="str">
        <x:f>IF(G280="Completed",IF(L280="Yes",1,0),"")</x:f>
      </x:c>
      <x:c r="V280" s="251" t="str">
        <x:f>IF(G280&lt;&gt;"Completed","",IF(N280="Positive",1,IF(N280="Neutral",0.5,IF(N280="Caveated",0.25,IF(N280="Absent","",0)))))</x:f>
      </x:c>
    </x:row>
    <x:row r="281" ht="38" customHeight="1">
      <x:c r="A281" s="207" t="str">
        <x:f>IF(B281="","","RUN-"&amp;RIGHT("000"&amp;(ROW()-6),3))</x:f>
      </x:c>
      <x:c r="B281" s="236"/>
      <x:c r="C281" s="137"/>
      <x:c r="D281" s="137"/>
      <x:c r="E281" s="137"/>
      <x:c r="F281" s="137"/>
      <x:c r="G281" s="137"/>
      <x:c r="H281" s="137"/>
      <x:c r="I281" s="137"/>
      <x:c r="J281" s="137"/>
      <x:c r="K281" s="137"/>
      <x:c r="L281" s="137"/>
      <x:c r="M281" s="137"/>
      <x:c r="N281" s="137"/>
      <x:c r="O281" s="137"/>
      <x:c r="P281" s="137"/>
      <x:c r="Q281" s="138"/>
      <x:c r="R281" s="249" t="str">
        <x:f>IF(G281="Completed",IF(H281="Yes",1,0),"")</x:f>
      </x:c>
      <x:c r="S281" s="250" t="str">
        <x:f>IF(G281="Completed",IF(I281="Yes",1,0),"")</x:f>
      </x:c>
      <x:c r="T281" s="250" t="str">
        <x:f>IF(J281&lt;&gt;"Yes","",IF(K281="Yes",1,IF(K281="Partly",0.5,IF(K281="No",0,""))))</x:f>
      </x:c>
      <x:c r="U281" s="250" t="str">
        <x:f>IF(G281="Completed",IF(L281="Yes",1,0),"")</x:f>
      </x:c>
      <x:c r="V281" s="251" t="str">
        <x:f>IF(G281&lt;&gt;"Completed","",IF(N281="Positive",1,IF(N281="Neutral",0.5,IF(N281="Caveated",0.25,IF(N281="Absent","",0)))))</x:f>
      </x:c>
    </x:row>
    <x:row r="282" ht="38" customHeight="1">
      <x:c r="A282" s="207" t="str">
        <x:f>IF(B282="","","RUN-"&amp;RIGHT("000"&amp;(ROW()-6),3))</x:f>
      </x:c>
      <x:c r="B282" s="236"/>
      <x:c r="C282" s="137"/>
      <x:c r="D282" s="137"/>
      <x:c r="E282" s="137"/>
      <x:c r="F282" s="137"/>
      <x:c r="G282" s="137"/>
      <x:c r="H282" s="137"/>
      <x:c r="I282" s="137"/>
      <x:c r="J282" s="137"/>
      <x:c r="K282" s="137"/>
      <x:c r="L282" s="137"/>
      <x:c r="M282" s="137"/>
      <x:c r="N282" s="137"/>
      <x:c r="O282" s="137"/>
      <x:c r="P282" s="137"/>
      <x:c r="Q282" s="138"/>
      <x:c r="R282" s="249" t="str">
        <x:f>IF(G282="Completed",IF(H282="Yes",1,0),"")</x:f>
      </x:c>
      <x:c r="S282" s="250" t="str">
        <x:f>IF(G282="Completed",IF(I282="Yes",1,0),"")</x:f>
      </x:c>
      <x:c r="T282" s="250" t="str">
        <x:f>IF(J282&lt;&gt;"Yes","",IF(K282="Yes",1,IF(K282="Partly",0.5,IF(K282="No",0,""))))</x:f>
      </x:c>
      <x:c r="U282" s="250" t="str">
        <x:f>IF(G282="Completed",IF(L282="Yes",1,0),"")</x:f>
      </x:c>
      <x:c r="V282" s="251" t="str">
        <x:f>IF(G282&lt;&gt;"Completed","",IF(N282="Positive",1,IF(N282="Neutral",0.5,IF(N282="Caveated",0.25,IF(N282="Absent","",0)))))</x:f>
      </x:c>
    </x:row>
    <x:row r="283" ht="38" customHeight="1">
      <x:c r="A283" s="207" t="str">
        <x:f>IF(B283="","","RUN-"&amp;RIGHT("000"&amp;(ROW()-6),3))</x:f>
      </x:c>
      <x:c r="B283" s="236"/>
      <x:c r="C283" s="137"/>
      <x:c r="D283" s="137"/>
      <x:c r="E283" s="137"/>
      <x:c r="F283" s="137"/>
      <x:c r="G283" s="137"/>
      <x:c r="H283" s="137"/>
      <x:c r="I283" s="137"/>
      <x:c r="J283" s="137"/>
      <x:c r="K283" s="137"/>
      <x:c r="L283" s="137"/>
      <x:c r="M283" s="137"/>
      <x:c r="N283" s="137"/>
      <x:c r="O283" s="137"/>
      <x:c r="P283" s="137"/>
      <x:c r="Q283" s="138"/>
      <x:c r="R283" s="249" t="str">
        <x:f>IF(G283="Completed",IF(H283="Yes",1,0),"")</x:f>
      </x:c>
      <x:c r="S283" s="250" t="str">
        <x:f>IF(G283="Completed",IF(I283="Yes",1,0),"")</x:f>
      </x:c>
      <x:c r="T283" s="250" t="str">
        <x:f>IF(J283&lt;&gt;"Yes","",IF(K283="Yes",1,IF(K283="Partly",0.5,IF(K283="No",0,""))))</x:f>
      </x:c>
      <x:c r="U283" s="250" t="str">
        <x:f>IF(G283="Completed",IF(L283="Yes",1,0),"")</x:f>
      </x:c>
      <x:c r="V283" s="251" t="str">
        <x:f>IF(G283&lt;&gt;"Completed","",IF(N283="Positive",1,IF(N283="Neutral",0.5,IF(N283="Caveated",0.25,IF(N283="Absent","",0)))))</x:f>
      </x:c>
    </x:row>
    <x:row r="284" ht="38" customHeight="1">
      <x:c r="A284" s="207" t="str">
        <x:f>IF(B284="","","RUN-"&amp;RIGHT("000"&amp;(ROW()-6),3))</x:f>
      </x:c>
      <x:c r="B284" s="236"/>
      <x:c r="C284" s="137"/>
      <x:c r="D284" s="137"/>
      <x:c r="E284" s="137"/>
      <x:c r="F284" s="137"/>
      <x:c r="G284" s="137"/>
      <x:c r="H284" s="137"/>
      <x:c r="I284" s="137"/>
      <x:c r="J284" s="137"/>
      <x:c r="K284" s="137"/>
      <x:c r="L284" s="137"/>
      <x:c r="M284" s="137"/>
      <x:c r="N284" s="137"/>
      <x:c r="O284" s="137"/>
      <x:c r="P284" s="137"/>
      <x:c r="Q284" s="138"/>
      <x:c r="R284" s="249" t="str">
        <x:f>IF(G284="Completed",IF(H284="Yes",1,0),"")</x:f>
      </x:c>
      <x:c r="S284" s="250" t="str">
        <x:f>IF(G284="Completed",IF(I284="Yes",1,0),"")</x:f>
      </x:c>
      <x:c r="T284" s="250" t="str">
        <x:f>IF(J284&lt;&gt;"Yes","",IF(K284="Yes",1,IF(K284="Partly",0.5,IF(K284="No",0,""))))</x:f>
      </x:c>
      <x:c r="U284" s="250" t="str">
        <x:f>IF(G284="Completed",IF(L284="Yes",1,0),"")</x:f>
      </x:c>
      <x:c r="V284" s="251" t="str">
        <x:f>IF(G284&lt;&gt;"Completed","",IF(N284="Positive",1,IF(N284="Neutral",0.5,IF(N284="Caveated",0.25,IF(N284="Absent","",0)))))</x:f>
      </x:c>
    </x:row>
    <x:row r="285" ht="38" customHeight="1">
      <x:c r="A285" s="207" t="str">
        <x:f>IF(B285="","","RUN-"&amp;RIGHT("000"&amp;(ROW()-6),3))</x:f>
      </x:c>
      <x:c r="B285" s="236"/>
      <x:c r="C285" s="137"/>
      <x:c r="D285" s="137"/>
      <x:c r="E285" s="137"/>
      <x:c r="F285" s="137"/>
      <x:c r="G285" s="137"/>
      <x:c r="H285" s="137"/>
      <x:c r="I285" s="137"/>
      <x:c r="J285" s="137"/>
      <x:c r="K285" s="137"/>
      <x:c r="L285" s="137"/>
      <x:c r="M285" s="137"/>
      <x:c r="N285" s="137"/>
      <x:c r="O285" s="137"/>
      <x:c r="P285" s="137"/>
      <x:c r="Q285" s="138"/>
      <x:c r="R285" s="249" t="str">
        <x:f>IF(G285="Completed",IF(H285="Yes",1,0),"")</x:f>
      </x:c>
      <x:c r="S285" s="250" t="str">
        <x:f>IF(G285="Completed",IF(I285="Yes",1,0),"")</x:f>
      </x:c>
      <x:c r="T285" s="250" t="str">
        <x:f>IF(J285&lt;&gt;"Yes","",IF(K285="Yes",1,IF(K285="Partly",0.5,IF(K285="No",0,""))))</x:f>
      </x:c>
      <x:c r="U285" s="250" t="str">
        <x:f>IF(G285="Completed",IF(L285="Yes",1,0),"")</x:f>
      </x:c>
      <x:c r="V285" s="251" t="str">
        <x:f>IF(G285&lt;&gt;"Completed","",IF(N285="Positive",1,IF(N285="Neutral",0.5,IF(N285="Caveated",0.25,IF(N285="Absent","",0)))))</x:f>
      </x:c>
    </x:row>
    <x:row r="286" ht="38" customHeight="1">
      <x:c r="A286" s="207" t="str">
        <x:f>IF(B286="","","RUN-"&amp;RIGHT("000"&amp;(ROW()-6),3))</x:f>
      </x:c>
      <x:c r="B286" s="236"/>
      <x:c r="C286" s="137"/>
      <x:c r="D286" s="137"/>
      <x:c r="E286" s="137"/>
      <x:c r="F286" s="137"/>
      <x:c r="G286" s="137"/>
      <x:c r="H286" s="137"/>
      <x:c r="I286" s="137"/>
      <x:c r="J286" s="137"/>
      <x:c r="K286" s="137"/>
      <x:c r="L286" s="137"/>
      <x:c r="M286" s="137"/>
      <x:c r="N286" s="137"/>
      <x:c r="O286" s="137"/>
      <x:c r="P286" s="137"/>
      <x:c r="Q286" s="138"/>
      <x:c r="R286" s="249" t="str">
        <x:f>IF(G286="Completed",IF(H286="Yes",1,0),"")</x:f>
      </x:c>
      <x:c r="S286" s="250" t="str">
        <x:f>IF(G286="Completed",IF(I286="Yes",1,0),"")</x:f>
      </x:c>
      <x:c r="T286" s="250" t="str">
        <x:f>IF(J286&lt;&gt;"Yes","",IF(K286="Yes",1,IF(K286="Partly",0.5,IF(K286="No",0,""))))</x:f>
      </x:c>
      <x:c r="U286" s="250" t="str">
        <x:f>IF(G286="Completed",IF(L286="Yes",1,0),"")</x:f>
      </x:c>
      <x:c r="V286" s="251" t="str">
        <x:f>IF(G286&lt;&gt;"Completed","",IF(N286="Positive",1,IF(N286="Neutral",0.5,IF(N286="Caveated",0.25,IF(N286="Absent","",0)))))</x:f>
      </x:c>
    </x:row>
    <x:row r="287" ht="38" customHeight="1">
      <x:c r="A287" s="207" t="str">
        <x:f>IF(B287="","","RUN-"&amp;RIGHT("000"&amp;(ROW()-6),3))</x:f>
      </x:c>
      <x:c r="B287" s="236"/>
      <x:c r="C287" s="137"/>
      <x:c r="D287" s="137"/>
      <x:c r="E287" s="137"/>
      <x:c r="F287" s="137"/>
      <x:c r="G287" s="137"/>
      <x:c r="H287" s="137"/>
      <x:c r="I287" s="137"/>
      <x:c r="J287" s="137"/>
      <x:c r="K287" s="137"/>
      <x:c r="L287" s="137"/>
      <x:c r="M287" s="137"/>
      <x:c r="N287" s="137"/>
      <x:c r="O287" s="137"/>
      <x:c r="P287" s="137"/>
      <x:c r="Q287" s="138"/>
      <x:c r="R287" s="249" t="str">
        <x:f>IF(G287="Completed",IF(H287="Yes",1,0),"")</x:f>
      </x:c>
      <x:c r="S287" s="250" t="str">
        <x:f>IF(G287="Completed",IF(I287="Yes",1,0),"")</x:f>
      </x:c>
      <x:c r="T287" s="250" t="str">
        <x:f>IF(J287&lt;&gt;"Yes","",IF(K287="Yes",1,IF(K287="Partly",0.5,IF(K287="No",0,""))))</x:f>
      </x:c>
      <x:c r="U287" s="250" t="str">
        <x:f>IF(G287="Completed",IF(L287="Yes",1,0),"")</x:f>
      </x:c>
      <x:c r="V287" s="251" t="str">
        <x:f>IF(G287&lt;&gt;"Completed","",IF(N287="Positive",1,IF(N287="Neutral",0.5,IF(N287="Caveated",0.25,IF(N287="Absent","",0)))))</x:f>
      </x:c>
    </x:row>
    <x:row r="288" ht="38" customHeight="1">
      <x:c r="A288" s="207" t="str">
        <x:f>IF(B288="","","RUN-"&amp;RIGHT("000"&amp;(ROW()-6),3))</x:f>
      </x:c>
      <x:c r="B288" s="236"/>
      <x:c r="C288" s="137"/>
      <x:c r="D288" s="137"/>
      <x:c r="E288" s="137"/>
      <x:c r="F288" s="137"/>
      <x:c r="G288" s="137"/>
      <x:c r="H288" s="137"/>
      <x:c r="I288" s="137"/>
      <x:c r="J288" s="137"/>
      <x:c r="K288" s="137"/>
      <x:c r="L288" s="137"/>
      <x:c r="M288" s="137"/>
      <x:c r="N288" s="137"/>
      <x:c r="O288" s="137"/>
      <x:c r="P288" s="137"/>
      <x:c r="Q288" s="138"/>
      <x:c r="R288" s="249" t="str">
        <x:f>IF(G288="Completed",IF(H288="Yes",1,0),"")</x:f>
      </x:c>
      <x:c r="S288" s="250" t="str">
        <x:f>IF(G288="Completed",IF(I288="Yes",1,0),"")</x:f>
      </x:c>
      <x:c r="T288" s="250" t="str">
        <x:f>IF(J288&lt;&gt;"Yes","",IF(K288="Yes",1,IF(K288="Partly",0.5,IF(K288="No",0,""))))</x:f>
      </x:c>
      <x:c r="U288" s="250" t="str">
        <x:f>IF(G288="Completed",IF(L288="Yes",1,0),"")</x:f>
      </x:c>
      <x:c r="V288" s="251" t="str">
        <x:f>IF(G288&lt;&gt;"Completed","",IF(N288="Positive",1,IF(N288="Neutral",0.5,IF(N288="Caveated",0.25,IF(N288="Absent","",0)))))</x:f>
      </x:c>
    </x:row>
    <x:row r="289" ht="38" customHeight="1">
      <x:c r="A289" s="207" t="str">
        <x:f>IF(B289="","","RUN-"&amp;RIGHT("000"&amp;(ROW()-6),3))</x:f>
      </x:c>
      <x:c r="B289" s="236"/>
      <x:c r="C289" s="137"/>
      <x:c r="D289" s="137"/>
      <x:c r="E289" s="137"/>
      <x:c r="F289" s="137"/>
      <x:c r="G289" s="137"/>
      <x:c r="H289" s="137"/>
      <x:c r="I289" s="137"/>
      <x:c r="J289" s="137"/>
      <x:c r="K289" s="137"/>
      <x:c r="L289" s="137"/>
      <x:c r="M289" s="137"/>
      <x:c r="N289" s="137"/>
      <x:c r="O289" s="137"/>
      <x:c r="P289" s="137"/>
      <x:c r="Q289" s="138"/>
      <x:c r="R289" s="249" t="str">
        <x:f>IF(G289="Completed",IF(H289="Yes",1,0),"")</x:f>
      </x:c>
      <x:c r="S289" s="250" t="str">
        <x:f>IF(G289="Completed",IF(I289="Yes",1,0),"")</x:f>
      </x:c>
      <x:c r="T289" s="250" t="str">
        <x:f>IF(J289&lt;&gt;"Yes","",IF(K289="Yes",1,IF(K289="Partly",0.5,IF(K289="No",0,""))))</x:f>
      </x:c>
      <x:c r="U289" s="250" t="str">
        <x:f>IF(G289="Completed",IF(L289="Yes",1,0),"")</x:f>
      </x:c>
      <x:c r="V289" s="251" t="str">
        <x:f>IF(G289&lt;&gt;"Completed","",IF(N289="Positive",1,IF(N289="Neutral",0.5,IF(N289="Caveated",0.25,IF(N289="Absent","",0)))))</x:f>
      </x:c>
    </x:row>
    <x:row r="290" ht="38" customHeight="1">
      <x:c r="A290" s="207" t="str">
        <x:f>IF(B290="","","RUN-"&amp;RIGHT("000"&amp;(ROW()-6),3))</x:f>
      </x:c>
      <x:c r="B290" s="236"/>
      <x:c r="C290" s="137"/>
      <x:c r="D290" s="137"/>
      <x:c r="E290" s="137"/>
      <x:c r="F290" s="137"/>
      <x:c r="G290" s="137"/>
      <x:c r="H290" s="137"/>
      <x:c r="I290" s="137"/>
      <x:c r="J290" s="137"/>
      <x:c r="K290" s="137"/>
      <x:c r="L290" s="137"/>
      <x:c r="M290" s="137"/>
      <x:c r="N290" s="137"/>
      <x:c r="O290" s="137"/>
      <x:c r="P290" s="137"/>
      <x:c r="Q290" s="138"/>
      <x:c r="R290" s="249" t="str">
        <x:f>IF(G290="Completed",IF(H290="Yes",1,0),"")</x:f>
      </x:c>
      <x:c r="S290" s="250" t="str">
        <x:f>IF(G290="Completed",IF(I290="Yes",1,0),"")</x:f>
      </x:c>
      <x:c r="T290" s="250" t="str">
        <x:f>IF(J290&lt;&gt;"Yes","",IF(K290="Yes",1,IF(K290="Partly",0.5,IF(K290="No",0,""))))</x:f>
      </x:c>
      <x:c r="U290" s="250" t="str">
        <x:f>IF(G290="Completed",IF(L290="Yes",1,0),"")</x:f>
      </x:c>
      <x:c r="V290" s="251" t="str">
        <x:f>IF(G290&lt;&gt;"Completed","",IF(N290="Positive",1,IF(N290="Neutral",0.5,IF(N290="Caveated",0.25,IF(N290="Absent","",0)))))</x:f>
      </x:c>
    </x:row>
    <x:row r="291" ht="38" customHeight="1">
      <x:c r="A291" s="207" t="str">
        <x:f>IF(B291="","","RUN-"&amp;RIGHT("000"&amp;(ROW()-6),3))</x:f>
      </x:c>
      <x:c r="B291" s="236"/>
      <x:c r="C291" s="137"/>
      <x:c r="D291" s="137"/>
      <x:c r="E291" s="137"/>
      <x:c r="F291" s="137"/>
      <x:c r="G291" s="137"/>
      <x:c r="H291" s="137"/>
      <x:c r="I291" s="137"/>
      <x:c r="J291" s="137"/>
      <x:c r="K291" s="137"/>
      <x:c r="L291" s="137"/>
      <x:c r="M291" s="137"/>
      <x:c r="N291" s="137"/>
      <x:c r="O291" s="137"/>
      <x:c r="P291" s="137"/>
      <x:c r="Q291" s="138"/>
      <x:c r="R291" s="249" t="str">
        <x:f>IF(G291="Completed",IF(H291="Yes",1,0),"")</x:f>
      </x:c>
      <x:c r="S291" s="250" t="str">
        <x:f>IF(G291="Completed",IF(I291="Yes",1,0),"")</x:f>
      </x:c>
      <x:c r="T291" s="250" t="str">
        <x:f>IF(J291&lt;&gt;"Yes","",IF(K291="Yes",1,IF(K291="Partly",0.5,IF(K291="No",0,""))))</x:f>
      </x:c>
      <x:c r="U291" s="250" t="str">
        <x:f>IF(G291="Completed",IF(L291="Yes",1,0),"")</x:f>
      </x:c>
      <x:c r="V291" s="251" t="str">
        <x:f>IF(G291&lt;&gt;"Completed","",IF(N291="Positive",1,IF(N291="Neutral",0.5,IF(N291="Caveated",0.25,IF(N291="Absent","",0)))))</x:f>
      </x:c>
    </x:row>
    <x:row r="292" ht="38" customHeight="1">
      <x:c r="A292" s="207" t="str">
        <x:f>IF(B292="","","RUN-"&amp;RIGHT("000"&amp;(ROW()-6),3))</x:f>
      </x:c>
      <x:c r="B292" s="236"/>
      <x:c r="C292" s="137"/>
      <x:c r="D292" s="137"/>
      <x:c r="E292" s="137"/>
      <x:c r="F292" s="137"/>
      <x:c r="G292" s="137"/>
      <x:c r="H292" s="137"/>
      <x:c r="I292" s="137"/>
      <x:c r="J292" s="137"/>
      <x:c r="K292" s="137"/>
      <x:c r="L292" s="137"/>
      <x:c r="M292" s="137"/>
      <x:c r="N292" s="137"/>
      <x:c r="O292" s="137"/>
      <x:c r="P292" s="137"/>
      <x:c r="Q292" s="138"/>
      <x:c r="R292" s="249" t="str">
        <x:f>IF(G292="Completed",IF(H292="Yes",1,0),"")</x:f>
      </x:c>
      <x:c r="S292" s="250" t="str">
        <x:f>IF(G292="Completed",IF(I292="Yes",1,0),"")</x:f>
      </x:c>
      <x:c r="T292" s="250" t="str">
        <x:f>IF(J292&lt;&gt;"Yes","",IF(K292="Yes",1,IF(K292="Partly",0.5,IF(K292="No",0,""))))</x:f>
      </x:c>
      <x:c r="U292" s="250" t="str">
        <x:f>IF(G292="Completed",IF(L292="Yes",1,0),"")</x:f>
      </x:c>
      <x:c r="V292" s="251" t="str">
        <x:f>IF(G292&lt;&gt;"Completed","",IF(N292="Positive",1,IF(N292="Neutral",0.5,IF(N292="Caveated",0.25,IF(N292="Absent","",0)))))</x:f>
      </x:c>
    </x:row>
    <x:row r="293" ht="38" customHeight="1">
      <x:c r="A293" s="207" t="str">
        <x:f>IF(B293="","","RUN-"&amp;RIGHT("000"&amp;(ROW()-6),3))</x:f>
      </x:c>
      <x:c r="B293" s="236"/>
      <x:c r="C293" s="137"/>
      <x:c r="D293" s="137"/>
      <x:c r="E293" s="137"/>
      <x:c r="F293" s="137"/>
      <x:c r="G293" s="137"/>
      <x:c r="H293" s="137"/>
      <x:c r="I293" s="137"/>
      <x:c r="J293" s="137"/>
      <x:c r="K293" s="137"/>
      <x:c r="L293" s="137"/>
      <x:c r="M293" s="137"/>
      <x:c r="N293" s="137"/>
      <x:c r="O293" s="137"/>
      <x:c r="P293" s="137"/>
      <x:c r="Q293" s="138"/>
      <x:c r="R293" s="249" t="str">
        <x:f>IF(G293="Completed",IF(H293="Yes",1,0),"")</x:f>
      </x:c>
      <x:c r="S293" s="250" t="str">
        <x:f>IF(G293="Completed",IF(I293="Yes",1,0),"")</x:f>
      </x:c>
      <x:c r="T293" s="250" t="str">
        <x:f>IF(J293&lt;&gt;"Yes","",IF(K293="Yes",1,IF(K293="Partly",0.5,IF(K293="No",0,""))))</x:f>
      </x:c>
      <x:c r="U293" s="250" t="str">
        <x:f>IF(G293="Completed",IF(L293="Yes",1,0),"")</x:f>
      </x:c>
      <x:c r="V293" s="251" t="str">
        <x:f>IF(G293&lt;&gt;"Completed","",IF(N293="Positive",1,IF(N293="Neutral",0.5,IF(N293="Caveated",0.25,IF(N293="Absent","",0)))))</x:f>
      </x:c>
    </x:row>
    <x:row r="294" ht="38" customHeight="1">
      <x:c r="A294" s="207" t="str">
        <x:f>IF(B294="","","RUN-"&amp;RIGHT("000"&amp;(ROW()-6),3))</x:f>
      </x:c>
      <x:c r="B294" s="236"/>
      <x:c r="C294" s="137"/>
      <x:c r="D294" s="137"/>
      <x:c r="E294" s="137"/>
      <x:c r="F294" s="137"/>
      <x:c r="G294" s="137"/>
      <x:c r="H294" s="137"/>
      <x:c r="I294" s="137"/>
      <x:c r="J294" s="137"/>
      <x:c r="K294" s="137"/>
      <x:c r="L294" s="137"/>
      <x:c r="M294" s="137"/>
      <x:c r="N294" s="137"/>
      <x:c r="O294" s="137"/>
      <x:c r="P294" s="137"/>
      <x:c r="Q294" s="138"/>
      <x:c r="R294" s="249" t="str">
        <x:f>IF(G294="Completed",IF(H294="Yes",1,0),"")</x:f>
      </x:c>
      <x:c r="S294" s="250" t="str">
        <x:f>IF(G294="Completed",IF(I294="Yes",1,0),"")</x:f>
      </x:c>
      <x:c r="T294" s="250" t="str">
        <x:f>IF(J294&lt;&gt;"Yes","",IF(K294="Yes",1,IF(K294="Partly",0.5,IF(K294="No",0,""))))</x:f>
      </x:c>
      <x:c r="U294" s="250" t="str">
        <x:f>IF(G294="Completed",IF(L294="Yes",1,0),"")</x:f>
      </x:c>
      <x:c r="V294" s="251" t="str">
        <x:f>IF(G294&lt;&gt;"Completed","",IF(N294="Positive",1,IF(N294="Neutral",0.5,IF(N294="Caveated",0.25,IF(N294="Absent","",0)))))</x:f>
      </x:c>
    </x:row>
    <x:row r="295" ht="38" customHeight="1">
      <x:c r="A295" s="207" t="str">
        <x:f>IF(B295="","","RUN-"&amp;RIGHT("000"&amp;(ROW()-6),3))</x:f>
      </x:c>
      <x:c r="B295" s="236"/>
      <x:c r="C295" s="137"/>
      <x:c r="D295" s="137"/>
      <x:c r="E295" s="137"/>
      <x:c r="F295" s="137"/>
      <x:c r="G295" s="137"/>
      <x:c r="H295" s="137"/>
      <x:c r="I295" s="137"/>
      <x:c r="J295" s="137"/>
      <x:c r="K295" s="137"/>
      <x:c r="L295" s="137"/>
      <x:c r="M295" s="137"/>
      <x:c r="N295" s="137"/>
      <x:c r="O295" s="137"/>
      <x:c r="P295" s="137"/>
      <x:c r="Q295" s="138"/>
      <x:c r="R295" s="249" t="str">
        <x:f>IF(G295="Completed",IF(H295="Yes",1,0),"")</x:f>
      </x:c>
      <x:c r="S295" s="250" t="str">
        <x:f>IF(G295="Completed",IF(I295="Yes",1,0),"")</x:f>
      </x:c>
      <x:c r="T295" s="250" t="str">
        <x:f>IF(J295&lt;&gt;"Yes","",IF(K295="Yes",1,IF(K295="Partly",0.5,IF(K295="No",0,""))))</x:f>
      </x:c>
      <x:c r="U295" s="250" t="str">
        <x:f>IF(G295="Completed",IF(L295="Yes",1,0),"")</x:f>
      </x:c>
      <x:c r="V295" s="251" t="str">
        <x:f>IF(G295&lt;&gt;"Completed","",IF(N295="Positive",1,IF(N295="Neutral",0.5,IF(N295="Caveated",0.25,IF(N295="Absent","",0)))))</x:f>
      </x:c>
    </x:row>
    <x:row r="296" ht="38" customHeight="1">
      <x:c r="A296" s="207" t="str">
        <x:f>IF(B296="","","RUN-"&amp;RIGHT("000"&amp;(ROW()-6),3))</x:f>
      </x:c>
      <x:c r="B296" s="236"/>
      <x:c r="C296" s="137"/>
      <x:c r="D296" s="137"/>
      <x:c r="E296" s="137"/>
      <x:c r="F296" s="137"/>
      <x:c r="G296" s="137"/>
      <x:c r="H296" s="137"/>
      <x:c r="I296" s="137"/>
      <x:c r="J296" s="137"/>
      <x:c r="K296" s="137"/>
      <x:c r="L296" s="137"/>
      <x:c r="M296" s="137"/>
      <x:c r="N296" s="137"/>
      <x:c r="O296" s="137"/>
      <x:c r="P296" s="137"/>
      <x:c r="Q296" s="138"/>
      <x:c r="R296" s="249" t="str">
        <x:f>IF(G296="Completed",IF(H296="Yes",1,0),"")</x:f>
      </x:c>
      <x:c r="S296" s="250" t="str">
        <x:f>IF(G296="Completed",IF(I296="Yes",1,0),"")</x:f>
      </x:c>
      <x:c r="T296" s="250" t="str">
        <x:f>IF(J296&lt;&gt;"Yes","",IF(K296="Yes",1,IF(K296="Partly",0.5,IF(K296="No",0,""))))</x:f>
      </x:c>
      <x:c r="U296" s="250" t="str">
        <x:f>IF(G296="Completed",IF(L296="Yes",1,0),"")</x:f>
      </x:c>
      <x:c r="V296" s="251" t="str">
        <x:f>IF(G296&lt;&gt;"Completed","",IF(N296="Positive",1,IF(N296="Neutral",0.5,IF(N296="Caveated",0.25,IF(N296="Absent","",0)))))</x:f>
      </x:c>
    </x:row>
    <x:row r="297" ht="38" customHeight="1">
      <x:c r="A297" s="207" t="str">
        <x:f>IF(B297="","","RUN-"&amp;RIGHT("000"&amp;(ROW()-6),3))</x:f>
      </x:c>
      <x:c r="B297" s="236"/>
      <x:c r="C297" s="137"/>
      <x:c r="D297" s="137"/>
      <x:c r="E297" s="137"/>
      <x:c r="F297" s="137"/>
      <x:c r="G297" s="137"/>
      <x:c r="H297" s="137"/>
      <x:c r="I297" s="137"/>
      <x:c r="J297" s="137"/>
      <x:c r="K297" s="137"/>
      <x:c r="L297" s="137"/>
      <x:c r="M297" s="137"/>
      <x:c r="N297" s="137"/>
      <x:c r="O297" s="137"/>
      <x:c r="P297" s="137"/>
      <x:c r="Q297" s="138"/>
      <x:c r="R297" s="249" t="str">
        <x:f>IF(G297="Completed",IF(H297="Yes",1,0),"")</x:f>
      </x:c>
      <x:c r="S297" s="250" t="str">
        <x:f>IF(G297="Completed",IF(I297="Yes",1,0),"")</x:f>
      </x:c>
      <x:c r="T297" s="250" t="str">
        <x:f>IF(J297&lt;&gt;"Yes","",IF(K297="Yes",1,IF(K297="Partly",0.5,IF(K297="No",0,""))))</x:f>
      </x:c>
      <x:c r="U297" s="250" t="str">
        <x:f>IF(G297="Completed",IF(L297="Yes",1,0),"")</x:f>
      </x:c>
      <x:c r="V297" s="251" t="str">
        <x:f>IF(G297&lt;&gt;"Completed","",IF(N297="Positive",1,IF(N297="Neutral",0.5,IF(N297="Caveated",0.25,IF(N297="Absent","",0)))))</x:f>
      </x:c>
    </x:row>
    <x:row r="298" ht="38" customHeight="1">
      <x:c r="A298" s="207" t="str">
        <x:f>IF(B298="","","RUN-"&amp;RIGHT("000"&amp;(ROW()-6),3))</x:f>
      </x:c>
      <x:c r="B298" s="236"/>
      <x:c r="C298" s="137"/>
      <x:c r="D298" s="137"/>
      <x:c r="E298" s="137"/>
      <x:c r="F298" s="137"/>
      <x:c r="G298" s="137"/>
      <x:c r="H298" s="137"/>
      <x:c r="I298" s="137"/>
      <x:c r="J298" s="137"/>
      <x:c r="K298" s="137"/>
      <x:c r="L298" s="137"/>
      <x:c r="M298" s="137"/>
      <x:c r="N298" s="137"/>
      <x:c r="O298" s="137"/>
      <x:c r="P298" s="137"/>
      <x:c r="Q298" s="138"/>
      <x:c r="R298" s="249" t="str">
        <x:f>IF(G298="Completed",IF(H298="Yes",1,0),"")</x:f>
      </x:c>
      <x:c r="S298" s="250" t="str">
        <x:f>IF(G298="Completed",IF(I298="Yes",1,0),"")</x:f>
      </x:c>
      <x:c r="T298" s="250" t="str">
        <x:f>IF(J298&lt;&gt;"Yes","",IF(K298="Yes",1,IF(K298="Partly",0.5,IF(K298="No",0,""))))</x:f>
      </x:c>
      <x:c r="U298" s="250" t="str">
        <x:f>IF(G298="Completed",IF(L298="Yes",1,0),"")</x:f>
      </x:c>
      <x:c r="V298" s="251" t="str">
        <x:f>IF(G298&lt;&gt;"Completed","",IF(N298="Positive",1,IF(N298="Neutral",0.5,IF(N298="Caveated",0.25,IF(N298="Absent","",0)))))</x:f>
      </x:c>
    </x:row>
    <x:row r="299" ht="38" customHeight="1">
      <x:c r="A299" s="207" t="str">
        <x:f>IF(B299="","","RUN-"&amp;RIGHT("000"&amp;(ROW()-6),3))</x:f>
      </x:c>
      <x:c r="B299" s="236"/>
      <x:c r="C299" s="137"/>
      <x:c r="D299" s="137"/>
      <x:c r="E299" s="137"/>
      <x:c r="F299" s="137"/>
      <x:c r="G299" s="137"/>
      <x:c r="H299" s="137"/>
      <x:c r="I299" s="137"/>
      <x:c r="J299" s="137"/>
      <x:c r="K299" s="137"/>
      <x:c r="L299" s="137"/>
      <x:c r="M299" s="137"/>
      <x:c r="N299" s="137"/>
      <x:c r="O299" s="137"/>
      <x:c r="P299" s="137"/>
      <x:c r="Q299" s="138"/>
      <x:c r="R299" s="249" t="str">
        <x:f>IF(G299="Completed",IF(H299="Yes",1,0),"")</x:f>
      </x:c>
      <x:c r="S299" s="250" t="str">
        <x:f>IF(G299="Completed",IF(I299="Yes",1,0),"")</x:f>
      </x:c>
      <x:c r="T299" s="250" t="str">
        <x:f>IF(J299&lt;&gt;"Yes","",IF(K299="Yes",1,IF(K299="Partly",0.5,IF(K299="No",0,""))))</x:f>
      </x:c>
      <x:c r="U299" s="250" t="str">
        <x:f>IF(G299="Completed",IF(L299="Yes",1,0),"")</x:f>
      </x:c>
      <x:c r="V299" s="251" t="str">
        <x:f>IF(G299&lt;&gt;"Completed","",IF(N299="Positive",1,IF(N299="Neutral",0.5,IF(N299="Caveated",0.25,IF(N299="Absent","",0)))))</x:f>
      </x:c>
    </x:row>
    <x:row r="300" ht="38" customHeight="1">
      <x:c r="A300" s="207" t="str">
        <x:f>IF(B300="","","RUN-"&amp;RIGHT("000"&amp;(ROW()-6),3))</x:f>
      </x:c>
      <x:c r="B300" s="236"/>
      <x:c r="C300" s="137"/>
      <x:c r="D300" s="137"/>
      <x:c r="E300" s="137"/>
      <x:c r="F300" s="137"/>
      <x:c r="G300" s="137"/>
      <x:c r="H300" s="137"/>
      <x:c r="I300" s="137"/>
      <x:c r="J300" s="137"/>
      <x:c r="K300" s="137"/>
      <x:c r="L300" s="137"/>
      <x:c r="M300" s="137"/>
      <x:c r="N300" s="137"/>
      <x:c r="O300" s="137"/>
      <x:c r="P300" s="137"/>
      <x:c r="Q300" s="138"/>
      <x:c r="R300" s="249" t="str">
        <x:f>IF(G300="Completed",IF(H300="Yes",1,0),"")</x:f>
      </x:c>
      <x:c r="S300" s="250" t="str">
        <x:f>IF(G300="Completed",IF(I300="Yes",1,0),"")</x:f>
      </x:c>
      <x:c r="T300" s="250" t="str">
        <x:f>IF(J300&lt;&gt;"Yes","",IF(K300="Yes",1,IF(K300="Partly",0.5,IF(K300="No",0,""))))</x:f>
      </x:c>
      <x:c r="U300" s="250" t="str">
        <x:f>IF(G300="Completed",IF(L300="Yes",1,0),"")</x:f>
      </x:c>
      <x:c r="V300" s="251" t="str">
        <x:f>IF(G300&lt;&gt;"Completed","",IF(N300="Positive",1,IF(N300="Neutral",0.5,IF(N300="Caveated",0.25,IF(N300="Absent","",0)))))</x:f>
      </x:c>
    </x:row>
    <x:row r="301" ht="38" customHeight="1">
      <x:c r="A301" s="207" t="str">
        <x:f>IF(B301="","","RUN-"&amp;RIGHT("000"&amp;(ROW()-6),3))</x:f>
      </x:c>
      <x:c r="B301" s="236"/>
      <x:c r="C301" s="137"/>
      <x:c r="D301" s="137"/>
      <x:c r="E301" s="137"/>
      <x:c r="F301" s="137"/>
      <x:c r="G301" s="137"/>
      <x:c r="H301" s="137"/>
      <x:c r="I301" s="137"/>
      <x:c r="J301" s="137"/>
      <x:c r="K301" s="137"/>
      <x:c r="L301" s="137"/>
      <x:c r="M301" s="137"/>
      <x:c r="N301" s="137"/>
      <x:c r="O301" s="137"/>
      <x:c r="P301" s="137"/>
      <x:c r="Q301" s="138"/>
      <x:c r="R301" s="249" t="str">
        <x:f>IF(G301="Completed",IF(H301="Yes",1,0),"")</x:f>
      </x:c>
      <x:c r="S301" s="250" t="str">
        <x:f>IF(G301="Completed",IF(I301="Yes",1,0),"")</x:f>
      </x:c>
      <x:c r="T301" s="250" t="str">
        <x:f>IF(J301&lt;&gt;"Yes","",IF(K301="Yes",1,IF(K301="Partly",0.5,IF(K301="No",0,""))))</x:f>
      </x:c>
      <x:c r="U301" s="250" t="str">
        <x:f>IF(G301="Completed",IF(L301="Yes",1,0),"")</x:f>
      </x:c>
      <x:c r="V301" s="251" t="str">
        <x:f>IF(G301&lt;&gt;"Completed","",IF(N301="Positive",1,IF(N301="Neutral",0.5,IF(N301="Caveated",0.25,IF(N301="Absent","",0)))))</x:f>
      </x:c>
    </x:row>
    <x:row r="302" ht="38" customHeight="1">
      <x:c r="A302" s="207" t="str">
        <x:f>IF(B302="","","RUN-"&amp;RIGHT("000"&amp;(ROW()-6),3))</x:f>
      </x:c>
      <x:c r="B302" s="236"/>
      <x:c r="C302" s="137"/>
      <x:c r="D302" s="137"/>
      <x:c r="E302" s="137"/>
      <x:c r="F302" s="137"/>
      <x:c r="G302" s="137"/>
      <x:c r="H302" s="137"/>
      <x:c r="I302" s="137"/>
      <x:c r="J302" s="137"/>
      <x:c r="K302" s="137"/>
      <x:c r="L302" s="137"/>
      <x:c r="M302" s="137"/>
      <x:c r="N302" s="137"/>
      <x:c r="O302" s="137"/>
      <x:c r="P302" s="137"/>
      <x:c r="Q302" s="138"/>
      <x:c r="R302" s="249" t="str">
        <x:f>IF(G302="Completed",IF(H302="Yes",1,0),"")</x:f>
      </x:c>
      <x:c r="S302" s="250" t="str">
        <x:f>IF(G302="Completed",IF(I302="Yes",1,0),"")</x:f>
      </x:c>
      <x:c r="T302" s="250" t="str">
        <x:f>IF(J302&lt;&gt;"Yes","",IF(K302="Yes",1,IF(K302="Partly",0.5,IF(K302="No",0,""))))</x:f>
      </x:c>
      <x:c r="U302" s="250" t="str">
        <x:f>IF(G302="Completed",IF(L302="Yes",1,0),"")</x:f>
      </x:c>
      <x:c r="V302" s="251" t="str">
        <x:f>IF(G302&lt;&gt;"Completed","",IF(N302="Positive",1,IF(N302="Neutral",0.5,IF(N302="Caveated",0.25,IF(N302="Absent","",0)))))</x:f>
      </x:c>
    </x:row>
    <x:row r="303" ht="38" customHeight="1">
      <x:c r="A303" s="207" t="str">
        <x:f>IF(B303="","","RUN-"&amp;RIGHT("000"&amp;(ROW()-6),3))</x:f>
      </x:c>
      <x:c r="B303" s="236"/>
      <x:c r="C303" s="137"/>
      <x:c r="D303" s="137"/>
      <x:c r="E303" s="137"/>
      <x:c r="F303" s="137"/>
      <x:c r="G303" s="137"/>
      <x:c r="H303" s="137"/>
      <x:c r="I303" s="137"/>
      <x:c r="J303" s="137"/>
      <x:c r="K303" s="137"/>
      <x:c r="L303" s="137"/>
      <x:c r="M303" s="137"/>
      <x:c r="N303" s="137"/>
      <x:c r="O303" s="137"/>
      <x:c r="P303" s="137"/>
      <x:c r="Q303" s="138"/>
      <x:c r="R303" s="249" t="str">
        <x:f>IF(G303="Completed",IF(H303="Yes",1,0),"")</x:f>
      </x:c>
      <x:c r="S303" s="250" t="str">
        <x:f>IF(G303="Completed",IF(I303="Yes",1,0),"")</x:f>
      </x:c>
      <x:c r="T303" s="250" t="str">
        <x:f>IF(J303&lt;&gt;"Yes","",IF(K303="Yes",1,IF(K303="Partly",0.5,IF(K303="No",0,""))))</x:f>
      </x:c>
      <x:c r="U303" s="250" t="str">
        <x:f>IF(G303="Completed",IF(L303="Yes",1,0),"")</x:f>
      </x:c>
      <x:c r="V303" s="251" t="str">
        <x:f>IF(G303&lt;&gt;"Completed","",IF(N303="Positive",1,IF(N303="Neutral",0.5,IF(N303="Caveated",0.25,IF(N303="Absent","",0)))))</x:f>
      </x:c>
    </x:row>
    <x:row r="304" ht="38" customHeight="1">
      <x:c r="A304" s="207" t="str">
        <x:f>IF(B304="","","RUN-"&amp;RIGHT("000"&amp;(ROW()-6),3))</x:f>
      </x:c>
      <x:c r="B304" s="236"/>
      <x:c r="C304" s="137"/>
      <x:c r="D304" s="137"/>
      <x:c r="E304" s="137"/>
      <x:c r="F304" s="137"/>
      <x:c r="G304" s="137"/>
      <x:c r="H304" s="137"/>
      <x:c r="I304" s="137"/>
      <x:c r="J304" s="137"/>
      <x:c r="K304" s="137"/>
      <x:c r="L304" s="137"/>
      <x:c r="M304" s="137"/>
      <x:c r="N304" s="137"/>
      <x:c r="O304" s="137"/>
      <x:c r="P304" s="137"/>
      <x:c r="Q304" s="138"/>
      <x:c r="R304" s="249" t="str">
        <x:f>IF(G304="Completed",IF(H304="Yes",1,0),"")</x:f>
      </x:c>
      <x:c r="S304" s="250" t="str">
        <x:f>IF(G304="Completed",IF(I304="Yes",1,0),"")</x:f>
      </x:c>
      <x:c r="T304" s="250" t="str">
        <x:f>IF(J304&lt;&gt;"Yes","",IF(K304="Yes",1,IF(K304="Partly",0.5,IF(K304="No",0,""))))</x:f>
      </x:c>
      <x:c r="U304" s="250" t="str">
        <x:f>IF(G304="Completed",IF(L304="Yes",1,0),"")</x:f>
      </x:c>
      <x:c r="V304" s="251" t="str">
        <x:f>IF(G304&lt;&gt;"Completed","",IF(N304="Positive",1,IF(N304="Neutral",0.5,IF(N304="Caveated",0.25,IF(N304="Absent","",0)))))</x:f>
      </x:c>
    </x:row>
    <x:row r="305" ht="38" customHeight="1">
      <x:c r="A305" s="207" t="str">
        <x:f>IF(B305="","","RUN-"&amp;RIGHT("000"&amp;(ROW()-6),3))</x:f>
      </x:c>
      <x:c r="B305" s="236"/>
      <x:c r="C305" s="137"/>
      <x:c r="D305" s="137"/>
      <x:c r="E305" s="137"/>
      <x:c r="F305" s="137"/>
      <x:c r="G305" s="137"/>
      <x:c r="H305" s="137"/>
      <x:c r="I305" s="137"/>
      <x:c r="J305" s="137"/>
      <x:c r="K305" s="137"/>
      <x:c r="L305" s="137"/>
      <x:c r="M305" s="137"/>
      <x:c r="N305" s="137"/>
      <x:c r="O305" s="137"/>
      <x:c r="P305" s="137"/>
      <x:c r="Q305" s="138"/>
      <x:c r="R305" s="249" t="str">
        <x:f>IF(G305="Completed",IF(H305="Yes",1,0),"")</x:f>
      </x:c>
      <x:c r="S305" s="250" t="str">
        <x:f>IF(G305="Completed",IF(I305="Yes",1,0),"")</x:f>
      </x:c>
      <x:c r="T305" s="250" t="str">
        <x:f>IF(J305&lt;&gt;"Yes","",IF(K305="Yes",1,IF(K305="Partly",0.5,IF(K305="No",0,""))))</x:f>
      </x:c>
      <x:c r="U305" s="250" t="str">
        <x:f>IF(G305="Completed",IF(L305="Yes",1,0),"")</x:f>
      </x:c>
      <x:c r="V305" s="251" t="str">
        <x:f>IF(G305&lt;&gt;"Completed","",IF(N305="Positive",1,IF(N305="Neutral",0.5,IF(N305="Caveated",0.25,IF(N305="Absent","",0)))))</x:f>
      </x:c>
    </x:row>
    <x:row r="306" ht="38" customHeight="1">
      <x:c r="A306" s="207" t="str">
        <x:f>IF(B306="","","RUN-"&amp;RIGHT("000"&amp;(ROW()-6),3))</x:f>
      </x:c>
      <x:c r="B306" s="236"/>
      <x:c r="C306" s="137"/>
      <x:c r="D306" s="137"/>
      <x:c r="E306" s="137"/>
      <x:c r="F306" s="137"/>
      <x:c r="G306" s="137"/>
      <x:c r="H306" s="137"/>
      <x:c r="I306" s="137"/>
      <x:c r="J306" s="137"/>
      <x:c r="K306" s="137"/>
      <x:c r="L306" s="137"/>
      <x:c r="M306" s="137"/>
      <x:c r="N306" s="137"/>
      <x:c r="O306" s="137"/>
      <x:c r="P306" s="137"/>
      <x:c r="Q306" s="138"/>
      <x:c r="R306" s="249" t="str">
        <x:f>IF(G306="Completed",IF(H306="Yes",1,0),"")</x:f>
      </x:c>
      <x:c r="S306" s="250" t="str">
        <x:f>IF(G306="Completed",IF(I306="Yes",1,0),"")</x:f>
      </x:c>
      <x:c r="T306" s="250" t="str">
        <x:f>IF(J306&lt;&gt;"Yes","",IF(K306="Yes",1,IF(K306="Partly",0.5,IF(K306="No",0,""))))</x:f>
      </x:c>
      <x:c r="U306" s="250" t="str">
        <x:f>IF(G306="Completed",IF(L306="Yes",1,0),"")</x:f>
      </x:c>
      <x:c r="V306" s="251" t="str">
        <x:f>IF(G306&lt;&gt;"Completed","",IF(N306="Positive",1,IF(N306="Neutral",0.5,IF(N306="Caveated",0.25,IF(N306="Absent","",0)))))</x:f>
      </x:c>
    </x:row>
    <x:row r="307" ht="38" customHeight="1">
      <x:c r="A307" s="207" t="str">
        <x:f>IF(B307="","","RUN-"&amp;RIGHT("000"&amp;(ROW()-6),3))</x:f>
      </x:c>
      <x:c r="B307" s="236"/>
      <x:c r="C307" s="137"/>
      <x:c r="D307" s="137"/>
      <x:c r="E307" s="137"/>
      <x:c r="F307" s="137"/>
      <x:c r="G307" s="137"/>
      <x:c r="H307" s="137"/>
      <x:c r="I307" s="137"/>
      <x:c r="J307" s="137"/>
      <x:c r="K307" s="137"/>
      <x:c r="L307" s="137"/>
      <x:c r="M307" s="137"/>
      <x:c r="N307" s="137"/>
      <x:c r="O307" s="137"/>
      <x:c r="P307" s="137"/>
      <x:c r="Q307" s="138"/>
      <x:c r="R307" s="249" t="str">
        <x:f>IF(G307="Completed",IF(H307="Yes",1,0),"")</x:f>
      </x:c>
      <x:c r="S307" s="250" t="str">
        <x:f>IF(G307="Completed",IF(I307="Yes",1,0),"")</x:f>
      </x:c>
      <x:c r="T307" s="250" t="str">
        <x:f>IF(J307&lt;&gt;"Yes","",IF(K307="Yes",1,IF(K307="Partly",0.5,IF(K307="No",0,""))))</x:f>
      </x:c>
      <x:c r="U307" s="250" t="str">
        <x:f>IF(G307="Completed",IF(L307="Yes",1,0),"")</x:f>
      </x:c>
      <x:c r="V307" s="251" t="str">
        <x:f>IF(G307&lt;&gt;"Completed","",IF(N307="Positive",1,IF(N307="Neutral",0.5,IF(N307="Caveated",0.25,IF(N307="Absent","",0)))))</x:f>
      </x:c>
    </x:row>
    <x:row r="308" ht="38" customHeight="1">
      <x:c r="A308" s="207" t="str">
        <x:f>IF(B308="","","RUN-"&amp;RIGHT("000"&amp;(ROW()-6),3))</x:f>
      </x:c>
      <x:c r="B308" s="236"/>
      <x:c r="C308" s="137"/>
      <x:c r="D308" s="137"/>
      <x:c r="E308" s="137"/>
      <x:c r="F308" s="137"/>
      <x:c r="G308" s="137"/>
      <x:c r="H308" s="137"/>
      <x:c r="I308" s="137"/>
      <x:c r="J308" s="137"/>
      <x:c r="K308" s="137"/>
      <x:c r="L308" s="137"/>
      <x:c r="M308" s="137"/>
      <x:c r="N308" s="137"/>
      <x:c r="O308" s="137"/>
      <x:c r="P308" s="137"/>
      <x:c r="Q308" s="138"/>
      <x:c r="R308" s="249" t="str">
        <x:f>IF(G308="Completed",IF(H308="Yes",1,0),"")</x:f>
      </x:c>
      <x:c r="S308" s="250" t="str">
        <x:f>IF(G308="Completed",IF(I308="Yes",1,0),"")</x:f>
      </x:c>
      <x:c r="T308" s="250" t="str">
        <x:f>IF(J308&lt;&gt;"Yes","",IF(K308="Yes",1,IF(K308="Partly",0.5,IF(K308="No",0,""))))</x:f>
      </x:c>
      <x:c r="U308" s="250" t="str">
        <x:f>IF(G308="Completed",IF(L308="Yes",1,0),"")</x:f>
      </x:c>
      <x:c r="V308" s="251" t="str">
        <x:f>IF(G308&lt;&gt;"Completed","",IF(N308="Positive",1,IF(N308="Neutral",0.5,IF(N308="Caveated",0.25,IF(N308="Absent","",0)))))</x:f>
      </x:c>
    </x:row>
    <x:row r="309" ht="38" customHeight="1">
      <x:c r="A309" s="207" t="str">
        <x:f>IF(B309="","","RUN-"&amp;RIGHT("000"&amp;(ROW()-6),3))</x:f>
      </x:c>
      <x:c r="B309" s="236"/>
      <x:c r="C309" s="137"/>
      <x:c r="D309" s="137"/>
      <x:c r="E309" s="137"/>
      <x:c r="F309" s="137"/>
      <x:c r="G309" s="137"/>
      <x:c r="H309" s="137"/>
      <x:c r="I309" s="137"/>
      <x:c r="J309" s="137"/>
      <x:c r="K309" s="137"/>
      <x:c r="L309" s="137"/>
      <x:c r="M309" s="137"/>
      <x:c r="N309" s="137"/>
      <x:c r="O309" s="137"/>
      <x:c r="P309" s="137"/>
      <x:c r="Q309" s="138"/>
      <x:c r="R309" s="249" t="str">
        <x:f>IF(G309="Completed",IF(H309="Yes",1,0),"")</x:f>
      </x:c>
      <x:c r="S309" s="250" t="str">
        <x:f>IF(G309="Completed",IF(I309="Yes",1,0),"")</x:f>
      </x:c>
      <x:c r="T309" s="250" t="str">
        <x:f>IF(J309&lt;&gt;"Yes","",IF(K309="Yes",1,IF(K309="Partly",0.5,IF(K309="No",0,""))))</x:f>
      </x:c>
      <x:c r="U309" s="250" t="str">
        <x:f>IF(G309="Completed",IF(L309="Yes",1,0),"")</x:f>
      </x:c>
      <x:c r="V309" s="251" t="str">
        <x:f>IF(G309&lt;&gt;"Completed","",IF(N309="Positive",1,IF(N309="Neutral",0.5,IF(N309="Caveated",0.25,IF(N309="Absent","",0)))))</x:f>
      </x:c>
    </x:row>
    <x:row r="310" ht="38" customHeight="1">
      <x:c r="A310" s="207" t="str">
        <x:f>IF(B310="","","RUN-"&amp;RIGHT("000"&amp;(ROW()-6),3))</x:f>
      </x:c>
      <x:c r="B310" s="236"/>
      <x:c r="C310" s="137"/>
      <x:c r="D310" s="137"/>
      <x:c r="E310" s="137"/>
      <x:c r="F310" s="137"/>
      <x:c r="G310" s="137"/>
      <x:c r="H310" s="137"/>
      <x:c r="I310" s="137"/>
      <x:c r="J310" s="137"/>
      <x:c r="K310" s="137"/>
      <x:c r="L310" s="137"/>
      <x:c r="M310" s="137"/>
      <x:c r="N310" s="137"/>
      <x:c r="O310" s="137"/>
      <x:c r="P310" s="137"/>
      <x:c r="Q310" s="138"/>
      <x:c r="R310" s="249" t="str">
        <x:f>IF(G310="Completed",IF(H310="Yes",1,0),"")</x:f>
      </x:c>
      <x:c r="S310" s="250" t="str">
        <x:f>IF(G310="Completed",IF(I310="Yes",1,0),"")</x:f>
      </x:c>
      <x:c r="T310" s="250" t="str">
        <x:f>IF(J310&lt;&gt;"Yes","",IF(K310="Yes",1,IF(K310="Partly",0.5,IF(K310="No",0,""))))</x:f>
      </x:c>
      <x:c r="U310" s="250" t="str">
        <x:f>IF(G310="Completed",IF(L310="Yes",1,0),"")</x:f>
      </x:c>
      <x:c r="V310" s="251" t="str">
        <x:f>IF(G310&lt;&gt;"Completed","",IF(N310="Positive",1,IF(N310="Neutral",0.5,IF(N310="Caveated",0.25,IF(N310="Absent","",0)))))</x:f>
      </x:c>
    </x:row>
    <x:row r="311" ht="38" customHeight="1">
      <x:c r="A311" s="207" t="str">
        <x:f>IF(B311="","","RUN-"&amp;RIGHT("000"&amp;(ROW()-6),3))</x:f>
      </x:c>
      <x:c r="B311" s="236"/>
      <x:c r="C311" s="137"/>
      <x:c r="D311" s="137"/>
      <x:c r="E311" s="137"/>
      <x:c r="F311" s="137"/>
      <x:c r="G311" s="137"/>
      <x:c r="H311" s="137"/>
      <x:c r="I311" s="137"/>
      <x:c r="J311" s="137"/>
      <x:c r="K311" s="137"/>
      <x:c r="L311" s="137"/>
      <x:c r="M311" s="137"/>
      <x:c r="N311" s="137"/>
      <x:c r="O311" s="137"/>
      <x:c r="P311" s="137"/>
      <x:c r="Q311" s="138"/>
      <x:c r="R311" s="249" t="str">
        <x:f>IF(G311="Completed",IF(H311="Yes",1,0),"")</x:f>
      </x:c>
      <x:c r="S311" s="250" t="str">
        <x:f>IF(G311="Completed",IF(I311="Yes",1,0),"")</x:f>
      </x:c>
      <x:c r="T311" s="250" t="str">
        <x:f>IF(J311&lt;&gt;"Yes","",IF(K311="Yes",1,IF(K311="Partly",0.5,IF(K311="No",0,""))))</x:f>
      </x:c>
      <x:c r="U311" s="250" t="str">
        <x:f>IF(G311="Completed",IF(L311="Yes",1,0),"")</x:f>
      </x:c>
      <x:c r="V311" s="251" t="str">
        <x:f>IF(G311&lt;&gt;"Completed","",IF(N311="Positive",1,IF(N311="Neutral",0.5,IF(N311="Caveated",0.25,IF(N311="Absent","",0)))))</x:f>
      </x:c>
    </x:row>
    <x:row r="312" ht="38" customHeight="1">
      <x:c r="A312" s="207" t="str">
        <x:f>IF(B312="","","RUN-"&amp;RIGHT("000"&amp;(ROW()-6),3))</x:f>
      </x:c>
      <x:c r="B312" s="236"/>
      <x:c r="C312" s="137"/>
      <x:c r="D312" s="137"/>
      <x:c r="E312" s="137"/>
      <x:c r="F312" s="137"/>
      <x:c r="G312" s="137"/>
      <x:c r="H312" s="137"/>
      <x:c r="I312" s="137"/>
      <x:c r="J312" s="137"/>
      <x:c r="K312" s="137"/>
      <x:c r="L312" s="137"/>
      <x:c r="M312" s="137"/>
      <x:c r="N312" s="137"/>
      <x:c r="O312" s="137"/>
      <x:c r="P312" s="137"/>
      <x:c r="Q312" s="138"/>
      <x:c r="R312" s="249" t="str">
        <x:f>IF(G312="Completed",IF(H312="Yes",1,0),"")</x:f>
      </x:c>
      <x:c r="S312" s="250" t="str">
        <x:f>IF(G312="Completed",IF(I312="Yes",1,0),"")</x:f>
      </x:c>
      <x:c r="T312" s="250" t="str">
        <x:f>IF(J312&lt;&gt;"Yes","",IF(K312="Yes",1,IF(K312="Partly",0.5,IF(K312="No",0,""))))</x:f>
      </x:c>
      <x:c r="U312" s="250" t="str">
        <x:f>IF(G312="Completed",IF(L312="Yes",1,0),"")</x:f>
      </x:c>
      <x:c r="V312" s="251" t="str">
        <x:f>IF(G312&lt;&gt;"Completed","",IF(N312="Positive",1,IF(N312="Neutral",0.5,IF(N312="Caveated",0.25,IF(N312="Absent","",0)))))</x:f>
      </x:c>
    </x:row>
    <x:row r="313" ht="38" customHeight="1">
      <x:c r="A313" s="207" t="str">
        <x:f>IF(B313="","","RUN-"&amp;RIGHT("000"&amp;(ROW()-6),3))</x:f>
      </x:c>
      <x:c r="B313" s="236"/>
      <x:c r="C313" s="137"/>
      <x:c r="D313" s="137"/>
      <x:c r="E313" s="137"/>
      <x:c r="F313" s="137"/>
      <x:c r="G313" s="137"/>
      <x:c r="H313" s="137"/>
      <x:c r="I313" s="137"/>
      <x:c r="J313" s="137"/>
      <x:c r="K313" s="137"/>
      <x:c r="L313" s="137"/>
      <x:c r="M313" s="137"/>
      <x:c r="N313" s="137"/>
      <x:c r="O313" s="137"/>
      <x:c r="P313" s="137"/>
      <x:c r="Q313" s="138"/>
      <x:c r="R313" s="249" t="str">
        <x:f>IF(G313="Completed",IF(H313="Yes",1,0),"")</x:f>
      </x:c>
      <x:c r="S313" s="250" t="str">
        <x:f>IF(G313="Completed",IF(I313="Yes",1,0),"")</x:f>
      </x:c>
      <x:c r="T313" s="250" t="str">
        <x:f>IF(J313&lt;&gt;"Yes","",IF(K313="Yes",1,IF(K313="Partly",0.5,IF(K313="No",0,""))))</x:f>
      </x:c>
      <x:c r="U313" s="250" t="str">
        <x:f>IF(G313="Completed",IF(L313="Yes",1,0),"")</x:f>
      </x:c>
      <x:c r="V313" s="251" t="str">
        <x:f>IF(G313&lt;&gt;"Completed","",IF(N313="Positive",1,IF(N313="Neutral",0.5,IF(N313="Caveated",0.25,IF(N313="Absent","",0)))))</x:f>
      </x:c>
    </x:row>
    <x:row r="314" ht="38" customHeight="1">
      <x:c r="A314" s="207" t="str">
        <x:f>IF(B314="","","RUN-"&amp;RIGHT("000"&amp;(ROW()-6),3))</x:f>
      </x:c>
      <x:c r="B314" s="236"/>
      <x:c r="C314" s="137"/>
      <x:c r="D314" s="137"/>
      <x:c r="E314" s="137"/>
      <x:c r="F314" s="137"/>
      <x:c r="G314" s="137"/>
      <x:c r="H314" s="137"/>
      <x:c r="I314" s="137"/>
      <x:c r="J314" s="137"/>
      <x:c r="K314" s="137"/>
      <x:c r="L314" s="137"/>
      <x:c r="M314" s="137"/>
      <x:c r="N314" s="137"/>
      <x:c r="O314" s="137"/>
      <x:c r="P314" s="137"/>
      <x:c r="Q314" s="138"/>
      <x:c r="R314" s="249" t="str">
        <x:f>IF(G314="Completed",IF(H314="Yes",1,0),"")</x:f>
      </x:c>
      <x:c r="S314" s="250" t="str">
        <x:f>IF(G314="Completed",IF(I314="Yes",1,0),"")</x:f>
      </x:c>
      <x:c r="T314" s="250" t="str">
        <x:f>IF(J314&lt;&gt;"Yes","",IF(K314="Yes",1,IF(K314="Partly",0.5,IF(K314="No",0,""))))</x:f>
      </x:c>
      <x:c r="U314" s="250" t="str">
        <x:f>IF(G314="Completed",IF(L314="Yes",1,0),"")</x:f>
      </x:c>
      <x:c r="V314" s="251" t="str">
        <x:f>IF(G314&lt;&gt;"Completed","",IF(N314="Positive",1,IF(N314="Neutral",0.5,IF(N314="Caveated",0.25,IF(N314="Absent","",0)))))</x:f>
      </x:c>
    </x:row>
    <x:row r="315" ht="38" customHeight="1">
      <x:c r="A315" s="207" t="str">
        <x:f>IF(B315="","","RUN-"&amp;RIGHT("000"&amp;(ROW()-6),3))</x:f>
      </x:c>
      <x:c r="B315" s="236"/>
      <x:c r="C315" s="137"/>
      <x:c r="D315" s="137"/>
      <x:c r="E315" s="137"/>
      <x:c r="F315" s="137"/>
      <x:c r="G315" s="137"/>
      <x:c r="H315" s="137"/>
      <x:c r="I315" s="137"/>
      <x:c r="J315" s="137"/>
      <x:c r="K315" s="137"/>
      <x:c r="L315" s="137"/>
      <x:c r="M315" s="137"/>
      <x:c r="N315" s="137"/>
      <x:c r="O315" s="137"/>
      <x:c r="P315" s="137"/>
      <x:c r="Q315" s="138"/>
      <x:c r="R315" s="249" t="str">
        <x:f>IF(G315="Completed",IF(H315="Yes",1,0),"")</x:f>
      </x:c>
      <x:c r="S315" s="250" t="str">
        <x:f>IF(G315="Completed",IF(I315="Yes",1,0),"")</x:f>
      </x:c>
      <x:c r="T315" s="250" t="str">
        <x:f>IF(J315&lt;&gt;"Yes","",IF(K315="Yes",1,IF(K315="Partly",0.5,IF(K315="No",0,""))))</x:f>
      </x:c>
      <x:c r="U315" s="250" t="str">
        <x:f>IF(G315="Completed",IF(L315="Yes",1,0),"")</x:f>
      </x:c>
      <x:c r="V315" s="251" t="str">
        <x:f>IF(G315&lt;&gt;"Completed","",IF(N315="Positive",1,IF(N315="Neutral",0.5,IF(N315="Caveated",0.25,IF(N315="Absent","",0)))))</x:f>
      </x:c>
    </x:row>
    <x:row r="316" ht="38" customHeight="1">
      <x:c r="A316" s="207" t="str">
        <x:f>IF(B316="","","RUN-"&amp;RIGHT("000"&amp;(ROW()-6),3))</x:f>
      </x:c>
      <x:c r="B316" s="236"/>
      <x:c r="C316" s="137"/>
      <x:c r="D316" s="137"/>
      <x:c r="E316" s="137"/>
      <x:c r="F316" s="137"/>
      <x:c r="G316" s="137"/>
      <x:c r="H316" s="137"/>
      <x:c r="I316" s="137"/>
      <x:c r="J316" s="137"/>
      <x:c r="K316" s="137"/>
      <x:c r="L316" s="137"/>
      <x:c r="M316" s="137"/>
      <x:c r="N316" s="137"/>
      <x:c r="O316" s="137"/>
      <x:c r="P316" s="137"/>
      <x:c r="Q316" s="138"/>
      <x:c r="R316" s="249" t="str">
        <x:f>IF(G316="Completed",IF(H316="Yes",1,0),"")</x:f>
      </x:c>
      <x:c r="S316" s="250" t="str">
        <x:f>IF(G316="Completed",IF(I316="Yes",1,0),"")</x:f>
      </x:c>
      <x:c r="T316" s="250" t="str">
        <x:f>IF(J316&lt;&gt;"Yes","",IF(K316="Yes",1,IF(K316="Partly",0.5,IF(K316="No",0,""))))</x:f>
      </x:c>
      <x:c r="U316" s="250" t="str">
        <x:f>IF(G316="Completed",IF(L316="Yes",1,0),"")</x:f>
      </x:c>
      <x:c r="V316" s="251" t="str">
        <x:f>IF(G316&lt;&gt;"Completed","",IF(N316="Positive",1,IF(N316="Neutral",0.5,IF(N316="Caveated",0.25,IF(N316="Absent","",0)))))</x:f>
      </x:c>
    </x:row>
    <x:row r="317" ht="38" customHeight="1">
      <x:c r="A317" s="207" t="str">
        <x:f>IF(B317="","","RUN-"&amp;RIGHT("000"&amp;(ROW()-6),3))</x:f>
      </x:c>
      <x:c r="B317" s="236"/>
      <x:c r="C317" s="137"/>
      <x:c r="D317" s="137"/>
      <x:c r="E317" s="137"/>
      <x:c r="F317" s="137"/>
      <x:c r="G317" s="137"/>
      <x:c r="H317" s="137"/>
      <x:c r="I317" s="137"/>
      <x:c r="J317" s="137"/>
      <x:c r="K317" s="137"/>
      <x:c r="L317" s="137"/>
      <x:c r="M317" s="137"/>
      <x:c r="N317" s="137"/>
      <x:c r="O317" s="137"/>
      <x:c r="P317" s="137"/>
      <x:c r="Q317" s="138"/>
      <x:c r="R317" s="249" t="str">
        <x:f>IF(G317="Completed",IF(H317="Yes",1,0),"")</x:f>
      </x:c>
      <x:c r="S317" s="250" t="str">
        <x:f>IF(G317="Completed",IF(I317="Yes",1,0),"")</x:f>
      </x:c>
      <x:c r="T317" s="250" t="str">
        <x:f>IF(J317&lt;&gt;"Yes","",IF(K317="Yes",1,IF(K317="Partly",0.5,IF(K317="No",0,""))))</x:f>
      </x:c>
      <x:c r="U317" s="250" t="str">
        <x:f>IF(G317="Completed",IF(L317="Yes",1,0),"")</x:f>
      </x:c>
      <x:c r="V317" s="251" t="str">
        <x:f>IF(G317&lt;&gt;"Completed","",IF(N317="Positive",1,IF(N317="Neutral",0.5,IF(N317="Caveated",0.25,IF(N317="Absent","",0)))))</x:f>
      </x:c>
    </x:row>
    <x:row r="318" ht="38" customHeight="1">
      <x:c r="A318" s="207" t="str">
        <x:f>IF(B318="","","RUN-"&amp;RIGHT("000"&amp;(ROW()-6),3))</x:f>
      </x:c>
      <x:c r="B318" s="236"/>
      <x:c r="C318" s="137"/>
      <x:c r="D318" s="137"/>
      <x:c r="E318" s="137"/>
      <x:c r="F318" s="137"/>
      <x:c r="G318" s="137"/>
      <x:c r="H318" s="137"/>
      <x:c r="I318" s="137"/>
      <x:c r="J318" s="137"/>
      <x:c r="K318" s="137"/>
      <x:c r="L318" s="137"/>
      <x:c r="M318" s="137"/>
      <x:c r="N318" s="137"/>
      <x:c r="O318" s="137"/>
      <x:c r="P318" s="137"/>
      <x:c r="Q318" s="138"/>
      <x:c r="R318" s="249" t="str">
        <x:f>IF(G318="Completed",IF(H318="Yes",1,0),"")</x:f>
      </x:c>
      <x:c r="S318" s="250" t="str">
        <x:f>IF(G318="Completed",IF(I318="Yes",1,0),"")</x:f>
      </x:c>
      <x:c r="T318" s="250" t="str">
        <x:f>IF(J318&lt;&gt;"Yes","",IF(K318="Yes",1,IF(K318="Partly",0.5,IF(K318="No",0,""))))</x:f>
      </x:c>
      <x:c r="U318" s="250" t="str">
        <x:f>IF(G318="Completed",IF(L318="Yes",1,0),"")</x:f>
      </x:c>
      <x:c r="V318" s="251" t="str">
        <x:f>IF(G318&lt;&gt;"Completed","",IF(N318="Positive",1,IF(N318="Neutral",0.5,IF(N318="Caveated",0.25,IF(N318="Absent","",0)))))</x:f>
      </x:c>
    </x:row>
    <x:row r="319" ht="38" customHeight="1">
      <x:c r="A319" s="207" t="str">
        <x:f>IF(B319="","","RUN-"&amp;RIGHT("000"&amp;(ROW()-6),3))</x:f>
      </x:c>
      <x:c r="B319" s="236"/>
      <x:c r="C319" s="137"/>
      <x:c r="D319" s="137"/>
      <x:c r="E319" s="137"/>
      <x:c r="F319" s="137"/>
      <x:c r="G319" s="137"/>
      <x:c r="H319" s="137"/>
      <x:c r="I319" s="137"/>
      <x:c r="J319" s="137"/>
      <x:c r="K319" s="137"/>
      <x:c r="L319" s="137"/>
      <x:c r="M319" s="137"/>
      <x:c r="N319" s="137"/>
      <x:c r="O319" s="137"/>
      <x:c r="P319" s="137"/>
      <x:c r="Q319" s="138"/>
      <x:c r="R319" s="249" t="str">
        <x:f>IF(G319="Completed",IF(H319="Yes",1,0),"")</x:f>
      </x:c>
      <x:c r="S319" s="250" t="str">
        <x:f>IF(G319="Completed",IF(I319="Yes",1,0),"")</x:f>
      </x:c>
      <x:c r="T319" s="250" t="str">
        <x:f>IF(J319&lt;&gt;"Yes","",IF(K319="Yes",1,IF(K319="Partly",0.5,IF(K319="No",0,""))))</x:f>
      </x:c>
      <x:c r="U319" s="250" t="str">
        <x:f>IF(G319="Completed",IF(L319="Yes",1,0),"")</x:f>
      </x:c>
      <x:c r="V319" s="251" t="str">
        <x:f>IF(G319&lt;&gt;"Completed","",IF(N319="Positive",1,IF(N319="Neutral",0.5,IF(N319="Caveated",0.25,IF(N319="Absent","",0)))))</x:f>
      </x:c>
    </x:row>
    <x:row r="320" ht="38" customHeight="1">
      <x:c r="A320" s="207" t="str">
        <x:f>IF(B320="","","RUN-"&amp;RIGHT("000"&amp;(ROW()-6),3))</x:f>
      </x:c>
      <x:c r="B320" s="236"/>
      <x:c r="C320" s="137"/>
      <x:c r="D320" s="137"/>
      <x:c r="E320" s="137"/>
      <x:c r="F320" s="137"/>
      <x:c r="G320" s="137"/>
      <x:c r="H320" s="137"/>
      <x:c r="I320" s="137"/>
      <x:c r="J320" s="137"/>
      <x:c r="K320" s="137"/>
      <x:c r="L320" s="137"/>
      <x:c r="M320" s="137"/>
      <x:c r="N320" s="137"/>
      <x:c r="O320" s="137"/>
      <x:c r="P320" s="137"/>
      <x:c r="Q320" s="138"/>
      <x:c r="R320" s="249" t="str">
        <x:f>IF(G320="Completed",IF(H320="Yes",1,0),"")</x:f>
      </x:c>
      <x:c r="S320" s="250" t="str">
        <x:f>IF(G320="Completed",IF(I320="Yes",1,0),"")</x:f>
      </x:c>
      <x:c r="T320" s="250" t="str">
        <x:f>IF(J320&lt;&gt;"Yes","",IF(K320="Yes",1,IF(K320="Partly",0.5,IF(K320="No",0,""))))</x:f>
      </x:c>
      <x:c r="U320" s="250" t="str">
        <x:f>IF(G320="Completed",IF(L320="Yes",1,0),"")</x:f>
      </x:c>
      <x:c r="V320" s="251" t="str">
        <x:f>IF(G320&lt;&gt;"Completed","",IF(N320="Positive",1,IF(N320="Neutral",0.5,IF(N320="Caveated",0.25,IF(N320="Absent","",0)))))</x:f>
      </x:c>
    </x:row>
    <x:row r="321" ht="38" customHeight="1">
      <x:c r="A321" s="207" t="str">
        <x:f>IF(B321="","","RUN-"&amp;RIGHT("000"&amp;(ROW()-6),3))</x:f>
      </x:c>
      <x:c r="B321" s="236"/>
      <x:c r="C321" s="137"/>
      <x:c r="D321" s="137"/>
      <x:c r="E321" s="137"/>
      <x:c r="F321" s="137"/>
      <x:c r="G321" s="137"/>
      <x:c r="H321" s="137"/>
      <x:c r="I321" s="137"/>
      <x:c r="J321" s="137"/>
      <x:c r="K321" s="137"/>
      <x:c r="L321" s="137"/>
      <x:c r="M321" s="137"/>
      <x:c r="N321" s="137"/>
      <x:c r="O321" s="137"/>
      <x:c r="P321" s="137"/>
      <x:c r="Q321" s="138"/>
      <x:c r="R321" s="249" t="str">
        <x:f>IF(G321="Completed",IF(H321="Yes",1,0),"")</x:f>
      </x:c>
      <x:c r="S321" s="250" t="str">
        <x:f>IF(G321="Completed",IF(I321="Yes",1,0),"")</x:f>
      </x:c>
      <x:c r="T321" s="250" t="str">
        <x:f>IF(J321&lt;&gt;"Yes","",IF(K321="Yes",1,IF(K321="Partly",0.5,IF(K321="No",0,""))))</x:f>
      </x:c>
      <x:c r="U321" s="250" t="str">
        <x:f>IF(G321="Completed",IF(L321="Yes",1,0),"")</x:f>
      </x:c>
      <x:c r="V321" s="251" t="str">
        <x:f>IF(G321&lt;&gt;"Completed","",IF(N321="Positive",1,IF(N321="Neutral",0.5,IF(N321="Caveated",0.25,IF(N321="Absent","",0)))))</x:f>
      </x:c>
    </x:row>
    <x:row r="322" ht="38" customHeight="1">
      <x:c r="A322" s="207" t="str">
        <x:f>IF(B322="","","RUN-"&amp;RIGHT("000"&amp;(ROW()-6),3))</x:f>
      </x:c>
      <x:c r="B322" s="236"/>
      <x:c r="C322" s="137"/>
      <x:c r="D322" s="137"/>
      <x:c r="E322" s="137"/>
      <x:c r="F322" s="137"/>
      <x:c r="G322" s="137"/>
      <x:c r="H322" s="137"/>
      <x:c r="I322" s="137"/>
      <x:c r="J322" s="137"/>
      <x:c r="K322" s="137"/>
      <x:c r="L322" s="137"/>
      <x:c r="M322" s="137"/>
      <x:c r="N322" s="137"/>
      <x:c r="O322" s="137"/>
      <x:c r="P322" s="137"/>
      <x:c r="Q322" s="138"/>
      <x:c r="R322" s="249" t="str">
        <x:f>IF(G322="Completed",IF(H322="Yes",1,0),"")</x:f>
      </x:c>
      <x:c r="S322" s="250" t="str">
        <x:f>IF(G322="Completed",IF(I322="Yes",1,0),"")</x:f>
      </x:c>
      <x:c r="T322" s="250" t="str">
        <x:f>IF(J322&lt;&gt;"Yes","",IF(K322="Yes",1,IF(K322="Partly",0.5,IF(K322="No",0,""))))</x:f>
      </x:c>
      <x:c r="U322" s="250" t="str">
        <x:f>IF(G322="Completed",IF(L322="Yes",1,0),"")</x:f>
      </x:c>
      <x:c r="V322" s="251" t="str">
        <x:f>IF(G322&lt;&gt;"Completed","",IF(N322="Positive",1,IF(N322="Neutral",0.5,IF(N322="Caveated",0.25,IF(N322="Absent","",0)))))</x:f>
      </x:c>
    </x:row>
    <x:row r="323" ht="38" customHeight="1">
      <x:c r="A323" s="207" t="str">
        <x:f>IF(B323="","","RUN-"&amp;RIGHT("000"&amp;(ROW()-6),3))</x:f>
      </x:c>
      <x:c r="B323" s="236"/>
      <x:c r="C323" s="137"/>
      <x:c r="D323" s="137"/>
      <x:c r="E323" s="137"/>
      <x:c r="F323" s="137"/>
      <x:c r="G323" s="137"/>
      <x:c r="H323" s="137"/>
      <x:c r="I323" s="137"/>
      <x:c r="J323" s="137"/>
      <x:c r="K323" s="137"/>
      <x:c r="L323" s="137"/>
      <x:c r="M323" s="137"/>
      <x:c r="N323" s="137"/>
      <x:c r="O323" s="137"/>
      <x:c r="P323" s="137"/>
      <x:c r="Q323" s="138"/>
      <x:c r="R323" s="249" t="str">
        <x:f>IF(G323="Completed",IF(H323="Yes",1,0),"")</x:f>
      </x:c>
      <x:c r="S323" s="250" t="str">
        <x:f>IF(G323="Completed",IF(I323="Yes",1,0),"")</x:f>
      </x:c>
      <x:c r="T323" s="250" t="str">
        <x:f>IF(J323&lt;&gt;"Yes","",IF(K323="Yes",1,IF(K323="Partly",0.5,IF(K323="No",0,""))))</x:f>
      </x:c>
      <x:c r="U323" s="250" t="str">
        <x:f>IF(G323="Completed",IF(L323="Yes",1,0),"")</x:f>
      </x:c>
      <x:c r="V323" s="251" t="str">
        <x:f>IF(G323&lt;&gt;"Completed","",IF(N323="Positive",1,IF(N323="Neutral",0.5,IF(N323="Caveated",0.25,IF(N323="Absent","",0)))))</x:f>
      </x:c>
    </x:row>
    <x:row r="324" ht="38" customHeight="1">
      <x:c r="A324" s="207" t="str">
        <x:f>IF(B324="","","RUN-"&amp;RIGHT("000"&amp;(ROW()-6),3))</x:f>
      </x:c>
      <x:c r="B324" s="236"/>
      <x:c r="C324" s="137"/>
      <x:c r="D324" s="137"/>
      <x:c r="E324" s="137"/>
      <x:c r="F324" s="137"/>
      <x:c r="G324" s="137"/>
      <x:c r="H324" s="137"/>
      <x:c r="I324" s="137"/>
      <x:c r="J324" s="137"/>
      <x:c r="K324" s="137"/>
      <x:c r="L324" s="137"/>
      <x:c r="M324" s="137"/>
      <x:c r="N324" s="137"/>
      <x:c r="O324" s="137"/>
      <x:c r="P324" s="137"/>
      <x:c r="Q324" s="138"/>
      <x:c r="R324" s="249" t="str">
        <x:f>IF(G324="Completed",IF(H324="Yes",1,0),"")</x:f>
      </x:c>
      <x:c r="S324" s="250" t="str">
        <x:f>IF(G324="Completed",IF(I324="Yes",1,0),"")</x:f>
      </x:c>
      <x:c r="T324" s="250" t="str">
        <x:f>IF(J324&lt;&gt;"Yes","",IF(K324="Yes",1,IF(K324="Partly",0.5,IF(K324="No",0,""))))</x:f>
      </x:c>
      <x:c r="U324" s="250" t="str">
        <x:f>IF(G324="Completed",IF(L324="Yes",1,0),"")</x:f>
      </x:c>
      <x:c r="V324" s="251" t="str">
        <x:f>IF(G324&lt;&gt;"Completed","",IF(N324="Positive",1,IF(N324="Neutral",0.5,IF(N324="Caveated",0.25,IF(N324="Absent","",0)))))</x:f>
      </x:c>
    </x:row>
    <x:row r="325" ht="38" customHeight="1">
      <x:c r="A325" s="207" t="str">
        <x:f>IF(B325="","","RUN-"&amp;RIGHT("000"&amp;(ROW()-6),3))</x:f>
      </x:c>
      <x:c r="B325" s="236"/>
      <x:c r="C325" s="137"/>
      <x:c r="D325" s="137"/>
      <x:c r="E325" s="137"/>
      <x:c r="F325" s="137"/>
      <x:c r="G325" s="137"/>
      <x:c r="H325" s="137"/>
      <x:c r="I325" s="137"/>
      <x:c r="J325" s="137"/>
      <x:c r="K325" s="137"/>
      <x:c r="L325" s="137"/>
      <x:c r="M325" s="137"/>
      <x:c r="N325" s="137"/>
      <x:c r="O325" s="137"/>
      <x:c r="P325" s="137"/>
      <x:c r="Q325" s="138"/>
      <x:c r="R325" s="249" t="str">
        <x:f>IF(G325="Completed",IF(H325="Yes",1,0),"")</x:f>
      </x:c>
      <x:c r="S325" s="250" t="str">
        <x:f>IF(G325="Completed",IF(I325="Yes",1,0),"")</x:f>
      </x:c>
      <x:c r="T325" s="250" t="str">
        <x:f>IF(J325&lt;&gt;"Yes","",IF(K325="Yes",1,IF(K325="Partly",0.5,IF(K325="No",0,""))))</x:f>
      </x:c>
      <x:c r="U325" s="250" t="str">
        <x:f>IF(G325="Completed",IF(L325="Yes",1,0),"")</x:f>
      </x:c>
      <x:c r="V325" s="251" t="str">
        <x:f>IF(G325&lt;&gt;"Completed","",IF(N325="Positive",1,IF(N325="Neutral",0.5,IF(N325="Caveated",0.25,IF(N325="Absent","",0)))))</x:f>
      </x:c>
    </x:row>
    <x:row r="326" ht="38" customHeight="1">
      <x:c r="A326" s="207" t="str">
        <x:f>IF(B326="","","RUN-"&amp;RIGHT("000"&amp;(ROW()-6),3))</x:f>
      </x:c>
      <x:c r="B326" s="236"/>
      <x:c r="C326" s="137"/>
      <x:c r="D326" s="137"/>
      <x:c r="E326" s="137"/>
      <x:c r="F326" s="137"/>
      <x:c r="G326" s="137"/>
      <x:c r="H326" s="137"/>
      <x:c r="I326" s="137"/>
      <x:c r="J326" s="137"/>
      <x:c r="K326" s="137"/>
      <x:c r="L326" s="137"/>
      <x:c r="M326" s="137"/>
      <x:c r="N326" s="137"/>
      <x:c r="O326" s="137"/>
      <x:c r="P326" s="137"/>
      <x:c r="Q326" s="138"/>
      <x:c r="R326" s="249" t="str">
        <x:f>IF(G326="Completed",IF(H326="Yes",1,0),"")</x:f>
      </x:c>
      <x:c r="S326" s="250" t="str">
        <x:f>IF(G326="Completed",IF(I326="Yes",1,0),"")</x:f>
      </x:c>
      <x:c r="T326" s="250" t="str">
        <x:f>IF(J326&lt;&gt;"Yes","",IF(K326="Yes",1,IF(K326="Partly",0.5,IF(K326="No",0,""))))</x:f>
      </x:c>
      <x:c r="U326" s="250" t="str">
        <x:f>IF(G326="Completed",IF(L326="Yes",1,0),"")</x:f>
      </x:c>
      <x:c r="V326" s="251" t="str">
        <x:f>IF(G326&lt;&gt;"Completed","",IF(N326="Positive",1,IF(N326="Neutral",0.5,IF(N326="Caveated",0.25,IF(N326="Absent","",0)))))</x:f>
      </x:c>
    </x:row>
    <x:row r="327" ht="38" customHeight="1">
      <x:c r="A327" s="207" t="str">
        <x:f>IF(B327="","","RUN-"&amp;RIGHT("000"&amp;(ROW()-6),3))</x:f>
      </x:c>
      <x:c r="B327" s="236"/>
      <x:c r="C327" s="137"/>
      <x:c r="D327" s="137"/>
      <x:c r="E327" s="137"/>
      <x:c r="F327" s="137"/>
      <x:c r="G327" s="137"/>
      <x:c r="H327" s="137"/>
      <x:c r="I327" s="137"/>
      <x:c r="J327" s="137"/>
      <x:c r="K327" s="137"/>
      <x:c r="L327" s="137"/>
      <x:c r="M327" s="137"/>
      <x:c r="N327" s="137"/>
      <x:c r="O327" s="137"/>
      <x:c r="P327" s="137"/>
      <x:c r="Q327" s="138"/>
      <x:c r="R327" s="249" t="str">
        <x:f>IF(G327="Completed",IF(H327="Yes",1,0),"")</x:f>
      </x:c>
      <x:c r="S327" s="250" t="str">
        <x:f>IF(G327="Completed",IF(I327="Yes",1,0),"")</x:f>
      </x:c>
      <x:c r="T327" s="250" t="str">
        <x:f>IF(J327&lt;&gt;"Yes","",IF(K327="Yes",1,IF(K327="Partly",0.5,IF(K327="No",0,""))))</x:f>
      </x:c>
      <x:c r="U327" s="250" t="str">
        <x:f>IF(G327="Completed",IF(L327="Yes",1,0),"")</x:f>
      </x:c>
      <x:c r="V327" s="251" t="str">
        <x:f>IF(G327&lt;&gt;"Completed","",IF(N327="Positive",1,IF(N327="Neutral",0.5,IF(N327="Caveated",0.25,IF(N327="Absent","",0)))))</x:f>
      </x:c>
    </x:row>
    <x:row r="328" ht="38" customHeight="1">
      <x:c r="A328" s="207" t="str">
        <x:f>IF(B328="","","RUN-"&amp;RIGHT("000"&amp;(ROW()-6),3))</x:f>
      </x:c>
      <x:c r="B328" s="236"/>
      <x:c r="C328" s="137"/>
      <x:c r="D328" s="137"/>
      <x:c r="E328" s="137"/>
      <x:c r="F328" s="137"/>
      <x:c r="G328" s="137"/>
      <x:c r="H328" s="137"/>
      <x:c r="I328" s="137"/>
      <x:c r="J328" s="137"/>
      <x:c r="K328" s="137"/>
      <x:c r="L328" s="137"/>
      <x:c r="M328" s="137"/>
      <x:c r="N328" s="137"/>
      <x:c r="O328" s="137"/>
      <x:c r="P328" s="137"/>
      <x:c r="Q328" s="138"/>
      <x:c r="R328" s="249" t="str">
        <x:f>IF(G328="Completed",IF(H328="Yes",1,0),"")</x:f>
      </x:c>
      <x:c r="S328" s="250" t="str">
        <x:f>IF(G328="Completed",IF(I328="Yes",1,0),"")</x:f>
      </x:c>
      <x:c r="T328" s="250" t="str">
        <x:f>IF(J328&lt;&gt;"Yes","",IF(K328="Yes",1,IF(K328="Partly",0.5,IF(K328="No",0,""))))</x:f>
      </x:c>
      <x:c r="U328" s="250" t="str">
        <x:f>IF(G328="Completed",IF(L328="Yes",1,0),"")</x:f>
      </x:c>
      <x:c r="V328" s="251" t="str">
        <x:f>IF(G328&lt;&gt;"Completed","",IF(N328="Positive",1,IF(N328="Neutral",0.5,IF(N328="Caveated",0.25,IF(N328="Absent","",0)))))</x:f>
      </x:c>
    </x:row>
    <x:row r="329" ht="38" customHeight="1">
      <x:c r="A329" s="207" t="str">
        <x:f>IF(B329="","","RUN-"&amp;RIGHT("000"&amp;(ROW()-6),3))</x:f>
      </x:c>
      <x:c r="B329" s="236"/>
      <x:c r="C329" s="137"/>
      <x:c r="D329" s="137"/>
      <x:c r="E329" s="137"/>
      <x:c r="F329" s="137"/>
      <x:c r="G329" s="137"/>
      <x:c r="H329" s="137"/>
      <x:c r="I329" s="137"/>
      <x:c r="J329" s="137"/>
      <x:c r="K329" s="137"/>
      <x:c r="L329" s="137"/>
      <x:c r="M329" s="137"/>
      <x:c r="N329" s="137"/>
      <x:c r="O329" s="137"/>
      <x:c r="P329" s="137"/>
      <x:c r="Q329" s="138"/>
      <x:c r="R329" s="249" t="str">
        <x:f>IF(G329="Completed",IF(H329="Yes",1,0),"")</x:f>
      </x:c>
      <x:c r="S329" s="250" t="str">
        <x:f>IF(G329="Completed",IF(I329="Yes",1,0),"")</x:f>
      </x:c>
      <x:c r="T329" s="250" t="str">
        <x:f>IF(J329&lt;&gt;"Yes","",IF(K329="Yes",1,IF(K329="Partly",0.5,IF(K329="No",0,""))))</x:f>
      </x:c>
      <x:c r="U329" s="250" t="str">
        <x:f>IF(G329="Completed",IF(L329="Yes",1,0),"")</x:f>
      </x:c>
      <x:c r="V329" s="251" t="str">
        <x:f>IF(G329&lt;&gt;"Completed","",IF(N329="Positive",1,IF(N329="Neutral",0.5,IF(N329="Caveated",0.25,IF(N329="Absent","",0)))))</x:f>
      </x:c>
    </x:row>
    <x:row r="330" ht="38" customHeight="1">
      <x:c r="A330" s="207" t="str">
        <x:f>IF(B330="","","RUN-"&amp;RIGHT("000"&amp;(ROW()-6),3))</x:f>
      </x:c>
      <x:c r="B330" s="236"/>
      <x:c r="C330" s="137"/>
      <x:c r="D330" s="137"/>
      <x:c r="E330" s="137"/>
      <x:c r="F330" s="137"/>
      <x:c r="G330" s="137"/>
      <x:c r="H330" s="137"/>
      <x:c r="I330" s="137"/>
      <x:c r="J330" s="137"/>
      <x:c r="K330" s="137"/>
      <x:c r="L330" s="137"/>
      <x:c r="M330" s="137"/>
      <x:c r="N330" s="137"/>
      <x:c r="O330" s="137"/>
      <x:c r="P330" s="137"/>
      <x:c r="Q330" s="138"/>
      <x:c r="R330" s="249" t="str">
        <x:f>IF(G330="Completed",IF(H330="Yes",1,0),"")</x:f>
      </x:c>
      <x:c r="S330" s="250" t="str">
        <x:f>IF(G330="Completed",IF(I330="Yes",1,0),"")</x:f>
      </x:c>
      <x:c r="T330" s="250" t="str">
        <x:f>IF(J330&lt;&gt;"Yes","",IF(K330="Yes",1,IF(K330="Partly",0.5,IF(K330="No",0,""))))</x:f>
      </x:c>
      <x:c r="U330" s="250" t="str">
        <x:f>IF(G330="Completed",IF(L330="Yes",1,0),"")</x:f>
      </x:c>
      <x:c r="V330" s="251" t="str">
        <x:f>IF(G330&lt;&gt;"Completed","",IF(N330="Positive",1,IF(N330="Neutral",0.5,IF(N330="Caveated",0.25,IF(N330="Absent","",0)))))</x:f>
      </x:c>
    </x:row>
    <x:row r="331" ht="38" customHeight="1">
      <x:c r="A331" s="207" t="str">
        <x:f>IF(B331="","","RUN-"&amp;RIGHT("000"&amp;(ROW()-6),3))</x:f>
      </x:c>
      <x:c r="B331" s="236"/>
      <x:c r="C331" s="137"/>
      <x:c r="D331" s="137"/>
      <x:c r="E331" s="137"/>
      <x:c r="F331" s="137"/>
      <x:c r="G331" s="137"/>
      <x:c r="H331" s="137"/>
      <x:c r="I331" s="137"/>
      <x:c r="J331" s="137"/>
      <x:c r="K331" s="137"/>
      <x:c r="L331" s="137"/>
      <x:c r="M331" s="137"/>
      <x:c r="N331" s="137"/>
      <x:c r="O331" s="137"/>
      <x:c r="P331" s="137"/>
      <x:c r="Q331" s="138"/>
      <x:c r="R331" s="249" t="str">
        <x:f>IF(G331="Completed",IF(H331="Yes",1,0),"")</x:f>
      </x:c>
      <x:c r="S331" s="250" t="str">
        <x:f>IF(G331="Completed",IF(I331="Yes",1,0),"")</x:f>
      </x:c>
      <x:c r="T331" s="250" t="str">
        <x:f>IF(J331&lt;&gt;"Yes","",IF(K331="Yes",1,IF(K331="Partly",0.5,IF(K331="No",0,""))))</x:f>
      </x:c>
      <x:c r="U331" s="250" t="str">
        <x:f>IF(G331="Completed",IF(L331="Yes",1,0),"")</x:f>
      </x:c>
      <x:c r="V331" s="251" t="str">
        <x:f>IF(G331&lt;&gt;"Completed","",IF(N331="Positive",1,IF(N331="Neutral",0.5,IF(N331="Caveated",0.25,IF(N331="Absent","",0)))))</x:f>
      </x:c>
    </x:row>
    <x:row r="332" ht="38" customHeight="1">
      <x:c r="A332" s="207" t="str">
        <x:f>IF(B332="","","RUN-"&amp;RIGHT("000"&amp;(ROW()-6),3))</x:f>
      </x:c>
      <x:c r="B332" s="236"/>
      <x:c r="C332" s="137"/>
      <x:c r="D332" s="137"/>
      <x:c r="E332" s="137"/>
      <x:c r="F332" s="137"/>
      <x:c r="G332" s="137"/>
      <x:c r="H332" s="137"/>
      <x:c r="I332" s="137"/>
      <x:c r="J332" s="137"/>
      <x:c r="K332" s="137"/>
      <x:c r="L332" s="137"/>
      <x:c r="M332" s="137"/>
      <x:c r="N332" s="137"/>
      <x:c r="O332" s="137"/>
      <x:c r="P332" s="137"/>
      <x:c r="Q332" s="138"/>
      <x:c r="R332" s="249" t="str">
        <x:f>IF(G332="Completed",IF(H332="Yes",1,0),"")</x:f>
      </x:c>
      <x:c r="S332" s="250" t="str">
        <x:f>IF(G332="Completed",IF(I332="Yes",1,0),"")</x:f>
      </x:c>
      <x:c r="T332" s="250" t="str">
        <x:f>IF(J332&lt;&gt;"Yes","",IF(K332="Yes",1,IF(K332="Partly",0.5,IF(K332="No",0,""))))</x:f>
      </x:c>
      <x:c r="U332" s="250" t="str">
        <x:f>IF(G332="Completed",IF(L332="Yes",1,0),"")</x:f>
      </x:c>
      <x:c r="V332" s="251" t="str">
        <x:f>IF(G332&lt;&gt;"Completed","",IF(N332="Positive",1,IF(N332="Neutral",0.5,IF(N332="Caveated",0.25,IF(N332="Absent","",0)))))</x:f>
      </x:c>
    </x:row>
    <x:row r="333" ht="38" customHeight="1">
      <x:c r="A333" s="207" t="str">
        <x:f>IF(B333="","","RUN-"&amp;RIGHT("000"&amp;(ROW()-6),3))</x:f>
      </x:c>
      <x:c r="B333" s="236"/>
      <x:c r="C333" s="137"/>
      <x:c r="D333" s="137"/>
      <x:c r="E333" s="137"/>
      <x:c r="F333" s="137"/>
      <x:c r="G333" s="137"/>
      <x:c r="H333" s="137"/>
      <x:c r="I333" s="137"/>
      <x:c r="J333" s="137"/>
      <x:c r="K333" s="137"/>
      <x:c r="L333" s="137"/>
      <x:c r="M333" s="137"/>
      <x:c r="N333" s="137"/>
      <x:c r="O333" s="137"/>
      <x:c r="P333" s="137"/>
      <x:c r="Q333" s="138"/>
      <x:c r="R333" s="249" t="str">
        <x:f>IF(G333="Completed",IF(H333="Yes",1,0),"")</x:f>
      </x:c>
      <x:c r="S333" s="250" t="str">
        <x:f>IF(G333="Completed",IF(I333="Yes",1,0),"")</x:f>
      </x:c>
      <x:c r="T333" s="250" t="str">
        <x:f>IF(J333&lt;&gt;"Yes","",IF(K333="Yes",1,IF(K333="Partly",0.5,IF(K333="No",0,""))))</x:f>
      </x:c>
      <x:c r="U333" s="250" t="str">
        <x:f>IF(G333="Completed",IF(L333="Yes",1,0),"")</x:f>
      </x:c>
      <x:c r="V333" s="251" t="str">
        <x:f>IF(G333&lt;&gt;"Completed","",IF(N333="Positive",1,IF(N333="Neutral",0.5,IF(N333="Caveated",0.25,IF(N333="Absent","",0)))))</x:f>
      </x:c>
    </x:row>
    <x:row r="334" ht="38" customHeight="1">
      <x:c r="A334" s="207" t="str">
        <x:f>IF(B334="","","RUN-"&amp;RIGHT("000"&amp;(ROW()-6),3))</x:f>
      </x:c>
      <x:c r="B334" s="236"/>
      <x:c r="C334" s="137"/>
      <x:c r="D334" s="137"/>
      <x:c r="E334" s="137"/>
      <x:c r="F334" s="137"/>
      <x:c r="G334" s="137"/>
      <x:c r="H334" s="137"/>
      <x:c r="I334" s="137"/>
      <x:c r="J334" s="137"/>
      <x:c r="K334" s="137"/>
      <x:c r="L334" s="137"/>
      <x:c r="M334" s="137"/>
      <x:c r="N334" s="137"/>
      <x:c r="O334" s="137"/>
      <x:c r="P334" s="137"/>
      <x:c r="Q334" s="138"/>
      <x:c r="R334" s="249" t="str">
        <x:f>IF(G334="Completed",IF(H334="Yes",1,0),"")</x:f>
      </x:c>
      <x:c r="S334" s="250" t="str">
        <x:f>IF(G334="Completed",IF(I334="Yes",1,0),"")</x:f>
      </x:c>
      <x:c r="T334" s="250" t="str">
        <x:f>IF(J334&lt;&gt;"Yes","",IF(K334="Yes",1,IF(K334="Partly",0.5,IF(K334="No",0,""))))</x:f>
      </x:c>
      <x:c r="U334" s="250" t="str">
        <x:f>IF(G334="Completed",IF(L334="Yes",1,0),"")</x:f>
      </x:c>
      <x:c r="V334" s="251" t="str">
        <x:f>IF(G334&lt;&gt;"Completed","",IF(N334="Positive",1,IF(N334="Neutral",0.5,IF(N334="Caveated",0.25,IF(N334="Absent","",0)))))</x:f>
      </x:c>
    </x:row>
    <x:row r="335" ht="38" customHeight="1">
      <x:c r="A335" s="207" t="str">
        <x:f>IF(B335="","","RUN-"&amp;RIGHT("000"&amp;(ROW()-6),3))</x:f>
      </x:c>
      <x:c r="B335" s="236"/>
      <x:c r="C335" s="137"/>
      <x:c r="D335" s="137"/>
      <x:c r="E335" s="137"/>
      <x:c r="F335" s="137"/>
      <x:c r="G335" s="137"/>
      <x:c r="H335" s="137"/>
      <x:c r="I335" s="137"/>
      <x:c r="J335" s="137"/>
      <x:c r="K335" s="137"/>
      <x:c r="L335" s="137"/>
      <x:c r="M335" s="137"/>
      <x:c r="N335" s="137"/>
      <x:c r="O335" s="137"/>
      <x:c r="P335" s="137"/>
      <x:c r="Q335" s="138"/>
      <x:c r="R335" s="249" t="str">
        <x:f>IF(G335="Completed",IF(H335="Yes",1,0),"")</x:f>
      </x:c>
      <x:c r="S335" s="250" t="str">
        <x:f>IF(G335="Completed",IF(I335="Yes",1,0),"")</x:f>
      </x:c>
      <x:c r="T335" s="250" t="str">
        <x:f>IF(J335&lt;&gt;"Yes","",IF(K335="Yes",1,IF(K335="Partly",0.5,IF(K335="No",0,""))))</x:f>
      </x:c>
      <x:c r="U335" s="250" t="str">
        <x:f>IF(G335="Completed",IF(L335="Yes",1,0),"")</x:f>
      </x:c>
      <x:c r="V335" s="251" t="str">
        <x:f>IF(G335&lt;&gt;"Completed","",IF(N335="Positive",1,IF(N335="Neutral",0.5,IF(N335="Caveated",0.25,IF(N335="Absent","",0)))))</x:f>
      </x:c>
    </x:row>
    <x:row r="336" ht="38" customHeight="1">
      <x:c r="A336" s="207" t="str">
        <x:f>IF(B336="","","RUN-"&amp;RIGHT("000"&amp;(ROW()-6),3))</x:f>
      </x:c>
      <x:c r="B336" s="236"/>
      <x:c r="C336" s="137"/>
      <x:c r="D336" s="137"/>
      <x:c r="E336" s="137"/>
      <x:c r="F336" s="137"/>
      <x:c r="G336" s="137"/>
      <x:c r="H336" s="137"/>
      <x:c r="I336" s="137"/>
      <x:c r="J336" s="137"/>
      <x:c r="K336" s="137"/>
      <x:c r="L336" s="137"/>
      <x:c r="M336" s="137"/>
      <x:c r="N336" s="137"/>
      <x:c r="O336" s="137"/>
      <x:c r="P336" s="137"/>
      <x:c r="Q336" s="138"/>
      <x:c r="R336" s="249" t="str">
        <x:f>IF(G336="Completed",IF(H336="Yes",1,0),"")</x:f>
      </x:c>
      <x:c r="S336" s="250" t="str">
        <x:f>IF(G336="Completed",IF(I336="Yes",1,0),"")</x:f>
      </x:c>
      <x:c r="T336" s="250" t="str">
        <x:f>IF(J336&lt;&gt;"Yes","",IF(K336="Yes",1,IF(K336="Partly",0.5,IF(K336="No",0,""))))</x:f>
      </x:c>
      <x:c r="U336" s="250" t="str">
        <x:f>IF(G336="Completed",IF(L336="Yes",1,0),"")</x:f>
      </x:c>
      <x:c r="V336" s="251" t="str">
        <x:f>IF(G336&lt;&gt;"Completed","",IF(N336="Positive",1,IF(N336="Neutral",0.5,IF(N336="Caveated",0.25,IF(N336="Absent","",0)))))</x:f>
      </x:c>
    </x:row>
    <x:row r="337" ht="38" customHeight="1">
      <x:c r="A337" s="207" t="str">
        <x:f>IF(B337="","","RUN-"&amp;RIGHT("000"&amp;(ROW()-6),3))</x:f>
      </x:c>
      <x:c r="B337" s="236"/>
      <x:c r="C337" s="137"/>
      <x:c r="D337" s="137"/>
      <x:c r="E337" s="137"/>
      <x:c r="F337" s="137"/>
      <x:c r="G337" s="137"/>
      <x:c r="H337" s="137"/>
      <x:c r="I337" s="137"/>
      <x:c r="J337" s="137"/>
      <x:c r="K337" s="137"/>
      <x:c r="L337" s="137"/>
      <x:c r="M337" s="137"/>
      <x:c r="N337" s="137"/>
      <x:c r="O337" s="137"/>
      <x:c r="P337" s="137"/>
      <x:c r="Q337" s="138"/>
      <x:c r="R337" s="249" t="str">
        <x:f>IF(G337="Completed",IF(H337="Yes",1,0),"")</x:f>
      </x:c>
      <x:c r="S337" s="250" t="str">
        <x:f>IF(G337="Completed",IF(I337="Yes",1,0),"")</x:f>
      </x:c>
      <x:c r="T337" s="250" t="str">
        <x:f>IF(J337&lt;&gt;"Yes","",IF(K337="Yes",1,IF(K337="Partly",0.5,IF(K337="No",0,""))))</x:f>
      </x:c>
      <x:c r="U337" s="250" t="str">
        <x:f>IF(G337="Completed",IF(L337="Yes",1,0),"")</x:f>
      </x:c>
      <x:c r="V337" s="251" t="str">
        <x:f>IF(G337&lt;&gt;"Completed","",IF(N337="Positive",1,IF(N337="Neutral",0.5,IF(N337="Caveated",0.25,IF(N337="Absent","",0)))))</x:f>
      </x:c>
    </x:row>
    <x:row r="338" ht="38" customHeight="1">
      <x:c r="A338" s="207" t="str">
        <x:f>IF(B338="","","RUN-"&amp;RIGHT("000"&amp;(ROW()-6),3))</x:f>
      </x:c>
      <x:c r="B338" s="236"/>
      <x:c r="C338" s="137"/>
      <x:c r="D338" s="137"/>
      <x:c r="E338" s="137"/>
      <x:c r="F338" s="137"/>
      <x:c r="G338" s="137"/>
      <x:c r="H338" s="137"/>
      <x:c r="I338" s="137"/>
      <x:c r="J338" s="137"/>
      <x:c r="K338" s="137"/>
      <x:c r="L338" s="137"/>
      <x:c r="M338" s="137"/>
      <x:c r="N338" s="137"/>
      <x:c r="O338" s="137"/>
      <x:c r="P338" s="137"/>
      <x:c r="Q338" s="138"/>
      <x:c r="R338" s="249" t="str">
        <x:f>IF(G338="Completed",IF(H338="Yes",1,0),"")</x:f>
      </x:c>
      <x:c r="S338" s="250" t="str">
        <x:f>IF(G338="Completed",IF(I338="Yes",1,0),"")</x:f>
      </x:c>
      <x:c r="T338" s="250" t="str">
        <x:f>IF(J338&lt;&gt;"Yes","",IF(K338="Yes",1,IF(K338="Partly",0.5,IF(K338="No",0,""))))</x:f>
      </x:c>
      <x:c r="U338" s="250" t="str">
        <x:f>IF(G338="Completed",IF(L338="Yes",1,0),"")</x:f>
      </x:c>
      <x:c r="V338" s="251" t="str">
        <x:f>IF(G338&lt;&gt;"Completed","",IF(N338="Positive",1,IF(N338="Neutral",0.5,IF(N338="Caveated",0.25,IF(N338="Absent","",0)))))</x:f>
      </x:c>
    </x:row>
    <x:row r="339" ht="38" customHeight="1">
      <x:c r="A339" s="207" t="str">
        <x:f>IF(B339="","","RUN-"&amp;RIGHT("000"&amp;(ROW()-6),3))</x:f>
      </x:c>
      <x:c r="B339" s="236"/>
      <x:c r="C339" s="137"/>
      <x:c r="D339" s="137"/>
      <x:c r="E339" s="137"/>
      <x:c r="F339" s="137"/>
      <x:c r="G339" s="137"/>
      <x:c r="H339" s="137"/>
      <x:c r="I339" s="137"/>
      <x:c r="J339" s="137"/>
      <x:c r="K339" s="137"/>
      <x:c r="L339" s="137"/>
      <x:c r="M339" s="137"/>
      <x:c r="N339" s="137"/>
      <x:c r="O339" s="137"/>
      <x:c r="P339" s="137"/>
      <x:c r="Q339" s="138"/>
      <x:c r="R339" s="249" t="str">
        <x:f>IF(G339="Completed",IF(H339="Yes",1,0),"")</x:f>
      </x:c>
      <x:c r="S339" s="250" t="str">
        <x:f>IF(G339="Completed",IF(I339="Yes",1,0),"")</x:f>
      </x:c>
      <x:c r="T339" s="250" t="str">
        <x:f>IF(J339&lt;&gt;"Yes","",IF(K339="Yes",1,IF(K339="Partly",0.5,IF(K339="No",0,""))))</x:f>
      </x:c>
      <x:c r="U339" s="250" t="str">
        <x:f>IF(G339="Completed",IF(L339="Yes",1,0),"")</x:f>
      </x:c>
      <x:c r="V339" s="251" t="str">
        <x:f>IF(G339&lt;&gt;"Completed","",IF(N339="Positive",1,IF(N339="Neutral",0.5,IF(N339="Caveated",0.25,IF(N339="Absent","",0)))))</x:f>
      </x:c>
    </x:row>
    <x:row r="340" ht="38" customHeight="1">
      <x:c r="A340" s="207" t="str">
        <x:f>IF(B340="","","RUN-"&amp;RIGHT("000"&amp;(ROW()-6),3))</x:f>
      </x:c>
      <x:c r="B340" s="236"/>
      <x:c r="C340" s="137"/>
      <x:c r="D340" s="137"/>
      <x:c r="E340" s="137"/>
      <x:c r="F340" s="137"/>
      <x:c r="G340" s="137"/>
      <x:c r="H340" s="137"/>
      <x:c r="I340" s="137"/>
      <x:c r="J340" s="137"/>
      <x:c r="K340" s="137"/>
      <x:c r="L340" s="137"/>
      <x:c r="M340" s="137"/>
      <x:c r="N340" s="137"/>
      <x:c r="O340" s="137"/>
      <x:c r="P340" s="137"/>
      <x:c r="Q340" s="138"/>
      <x:c r="R340" s="249" t="str">
        <x:f>IF(G340="Completed",IF(H340="Yes",1,0),"")</x:f>
      </x:c>
      <x:c r="S340" s="250" t="str">
        <x:f>IF(G340="Completed",IF(I340="Yes",1,0),"")</x:f>
      </x:c>
      <x:c r="T340" s="250" t="str">
        <x:f>IF(J340&lt;&gt;"Yes","",IF(K340="Yes",1,IF(K340="Partly",0.5,IF(K340="No",0,""))))</x:f>
      </x:c>
      <x:c r="U340" s="250" t="str">
        <x:f>IF(G340="Completed",IF(L340="Yes",1,0),"")</x:f>
      </x:c>
      <x:c r="V340" s="251" t="str">
        <x:f>IF(G340&lt;&gt;"Completed","",IF(N340="Positive",1,IF(N340="Neutral",0.5,IF(N340="Caveated",0.25,IF(N340="Absent","",0)))))</x:f>
      </x:c>
    </x:row>
    <x:row r="341" ht="38" customHeight="1">
      <x:c r="A341" s="207" t="str">
        <x:f>IF(B341="","","RUN-"&amp;RIGHT("000"&amp;(ROW()-6),3))</x:f>
      </x:c>
      <x:c r="B341" s="236"/>
      <x:c r="C341" s="137"/>
      <x:c r="D341" s="137"/>
      <x:c r="E341" s="137"/>
      <x:c r="F341" s="137"/>
      <x:c r="G341" s="137"/>
      <x:c r="H341" s="137"/>
      <x:c r="I341" s="137"/>
      <x:c r="J341" s="137"/>
      <x:c r="K341" s="137"/>
      <x:c r="L341" s="137"/>
      <x:c r="M341" s="137"/>
      <x:c r="N341" s="137"/>
      <x:c r="O341" s="137"/>
      <x:c r="P341" s="137"/>
      <x:c r="Q341" s="138"/>
      <x:c r="R341" s="249" t="str">
        <x:f>IF(G341="Completed",IF(H341="Yes",1,0),"")</x:f>
      </x:c>
      <x:c r="S341" s="250" t="str">
        <x:f>IF(G341="Completed",IF(I341="Yes",1,0),"")</x:f>
      </x:c>
      <x:c r="T341" s="250" t="str">
        <x:f>IF(J341&lt;&gt;"Yes","",IF(K341="Yes",1,IF(K341="Partly",0.5,IF(K341="No",0,""))))</x:f>
      </x:c>
      <x:c r="U341" s="250" t="str">
        <x:f>IF(G341="Completed",IF(L341="Yes",1,0),"")</x:f>
      </x:c>
      <x:c r="V341" s="251" t="str">
        <x:f>IF(G341&lt;&gt;"Completed","",IF(N341="Positive",1,IF(N341="Neutral",0.5,IF(N341="Caveated",0.25,IF(N341="Absent","",0)))))</x:f>
      </x:c>
    </x:row>
    <x:row r="342" ht="38" customHeight="1">
      <x:c r="A342" s="207" t="str">
        <x:f>IF(B342="","","RUN-"&amp;RIGHT("000"&amp;(ROW()-6),3))</x:f>
      </x:c>
      <x:c r="B342" s="236"/>
      <x:c r="C342" s="137"/>
      <x:c r="D342" s="137"/>
      <x:c r="E342" s="137"/>
      <x:c r="F342" s="137"/>
      <x:c r="G342" s="137"/>
      <x:c r="H342" s="137"/>
      <x:c r="I342" s="137"/>
      <x:c r="J342" s="137"/>
      <x:c r="K342" s="137"/>
      <x:c r="L342" s="137"/>
      <x:c r="M342" s="137"/>
      <x:c r="N342" s="137"/>
      <x:c r="O342" s="137"/>
      <x:c r="P342" s="137"/>
      <x:c r="Q342" s="138"/>
      <x:c r="R342" s="249" t="str">
        <x:f>IF(G342="Completed",IF(H342="Yes",1,0),"")</x:f>
      </x:c>
      <x:c r="S342" s="250" t="str">
        <x:f>IF(G342="Completed",IF(I342="Yes",1,0),"")</x:f>
      </x:c>
      <x:c r="T342" s="250" t="str">
        <x:f>IF(J342&lt;&gt;"Yes","",IF(K342="Yes",1,IF(K342="Partly",0.5,IF(K342="No",0,""))))</x:f>
      </x:c>
      <x:c r="U342" s="250" t="str">
        <x:f>IF(G342="Completed",IF(L342="Yes",1,0),"")</x:f>
      </x:c>
      <x:c r="V342" s="251" t="str">
        <x:f>IF(G342&lt;&gt;"Completed","",IF(N342="Positive",1,IF(N342="Neutral",0.5,IF(N342="Caveated",0.25,IF(N342="Absent","",0)))))</x:f>
      </x:c>
    </x:row>
    <x:row r="343" ht="38" customHeight="1">
      <x:c r="A343" s="207" t="str">
        <x:f>IF(B343="","","RUN-"&amp;RIGHT("000"&amp;(ROW()-6),3))</x:f>
      </x:c>
      <x:c r="B343" s="236"/>
      <x:c r="C343" s="137"/>
      <x:c r="D343" s="137"/>
      <x:c r="E343" s="137"/>
      <x:c r="F343" s="137"/>
      <x:c r="G343" s="137"/>
      <x:c r="H343" s="137"/>
      <x:c r="I343" s="137"/>
      <x:c r="J343" s="137"/>
      <x:c r="K343" s="137"/>
      <x:c r="L343" s="137"/>
      <x:c r="M343" s="137"/>
      <x:c r="N343" s="137"/>
      <x:c r="O343" s="137"/>
      <x:c r="P343" s="137"/>
      <x:c r="Q343" s="138"/>
      <x:c r="R343" s="249" t="str">
        <x:f>IF(G343="Completed",IF(H343="Yes",1,0),"")</x:f>
      </x:c>
      <x:c r="S343" s="250" t="str">
        <x:f>IF(G343="Completed",IF(I343="Yes",1,0),"")</x:f>
      </x:c>
      <x:c r="T343" s="250" t="str">
        <x:f>IF(J343&lt;&gt;"Yes","",IF(K343="Yes",1,IF(K343="Partly",0.5,IF(K343="No",0,""))))</x:f>
      </x:c>
      <x:c r="U343" s="250" t="str">
        <x:f>IF(G343="Completed",IF(L343="Yes",1,0),"")</x:f>
      </x:c>
      <x:c r="V343" s="251" t="str">
        <x:f>IF(G343&lt;&gt;"Completed","",IF(N343="Positive",1,IF(N343="Neutral",0.5,IF(N343="Caveated",0.25,IF(N343="Absent","",0)))))</x:f>
      </x:c>
    </x:row>
    <x:row r="344" ht="38" customHeight="1">
      <x:c r="A344" s="207" t="str">
        <x:f>IF(B344="","","RUN-"&amp;RIGHT("000"&amp;(ROW()-6),3))</x:f>
      </x:c>
      <x:c r="B344" s="236"/>
      <x:c r="C344" s="137"/>
      <x:c r="D344" s="137"/>
      <x:c r="E344" s="137"/>
      <x:c r="F344" s="137"/>
      <x:c r="G344" s="137"/>
      <x:c r="H344" s="137"/>
      <x:c r="I344" s="137"/>
      <x:c r="J344" s="137"/>
      <x:c r="K344" s="137"/>
      <x:c r="L344" s="137"/>
      <x:c r="M344" s="137"/>
      <x:c r="N344" s="137"/>
      <x:c r="O344" s="137"/>
      <x:c r="P344" s="137"/>
      <x:c r="Q344" s="138"/>
      <x:c r="R344" s="249" t="str">
        <x:f>IF(G344="Completed",IF(H344="Yes",1,0),"")</x:f>
      </x:c>
      <x:c r="S344" s="250" t="str">
        <x:f>IF(G344="Completed",IF(I344="Yes",1,0),"")</x:f>
      </x:c>
      <x:c r="T344" s="250" t="str">
        <x:f>IF(J344&lt;&gt;"Yes","",IF(K344="Yes",1,IF(K344="Partly",0.5,IF(K344="No",0,""))))</x:f>
      </x:c>
      <x:c r="U344" s="250" t="str">
        <x:f>IF(G344="Completed",IF(L344="Yes",1,0),"")</x:f>
      </x:c>
      <x:c r="V344" s="251" t="str">
        <x:f>IF(G344&lt;&gt;"Completed","",IF(N344="Positive",1,IF(N344="Neutral",0.5,IF(N344="Caveated",0.25,IF(N344="Absent","",0)))))</x:f>
      </x:c>
    </x:row>
    <x:row r="345" ht="38" customHeight="1">
      <x:c r="A345" s="207" t="str">
        <x:f>IF(B345="","","RUN-"&amp;RIGHT("000"&amp;(ROW()-6),3))</x:f>
      </x:c>
      <x:c r="B345" s="236"/>
      <x:c r="C345" s="137"/>
      <x:c r="D345" s="137"/>
      <x:c r="E345" s="137"/>
      <x:c r="F345" s="137"/>
      <x:c r="G345" s="137"/>
      <x:c r="H345" s="137"/>
      <x:c r="I345" s="137"/>
      <x:c r="J345" s="137"/>
      <x:c r="K345" s="137"/>
      <x:c r="L345" s="137"/>
      <x:c r="M345" s="137"/>
      <x:c r="N345" s="137"/>
      <x:c r="O345" s="137"/>
      <x:c r="P345" s="137"/>
      <x:c r="Q345" s="138"/>
      <x:c r="R345" s="249" t="str">
        <x:f>IF(G345="Completed",IF(H345="Yes",1,0),"")</x:f>
      </x:c>
      <x:c r="S345" s="250" t="str">
        <x:f>IF(G345="Completed",IF(I345="Yes",1,0),"")</x:f>
      </x:c>
      <x:c r="T345" s="250" t="str">
        <x:f>IF(J345&lt;&gt;"Yes","",IF(K345="Yes",1,IF(K345="Partly",0.5,IF(K345="No",0,""))))</x:f>
      </x:c>
      <x:c r="U345" s="250" t="str">
        <x:f>IF(G345="Completed",IF(L345="Yes",1,0),"")</x:f>
      </x:c>
      <x:c r="V345" s="251" t="str">
        <x:f>IF(G345&lt;&gt;"Completed","",IF(N345="Positive",1,IF(N345="Neutral",0.5,IF(N345="Caveated",0.25,IF(N345="Absent","",0)))))</x:f>
      </x:c>
    </x:row>
    <x:row r="346" ht="38" customHeight="1">
      <x:c r="A346" s="207" t="str">
        <x:f>IF(B346="","","RUN-"&amp;RIGHT("000"&amp;(ROW()-6),3))</x:f>
      </x:c>
      <x:c r="B346" s="236"/>
      <x:c r="C346" s="137"/>
      <x:c r="D346" s="137"/>
      <x:c r="E346" s="137"/>
      <x:c r="F346" s="137"/>
      <x:c r="G346" s="137"/>
      <x:c r="H346" s="137"/>
      <x:c r="I346" s="137"/>
      <x:c r="J346" s="137"/>
      <x:c r="K346" s="137"/>
      <x:c r="L346" s="137"/>
      <x:c r="M346" s="137"/>
      <x:c r="N346" s="137"/>
      <x:c r="O346" s="137"/>
      <x:c r="P346" s="137"/>
      <x:c r="Q346" s="138"/>
      <x:c r="R346" s="249" t="str">
        <x:f>IF(G346="Completed",IF(H346="Yes",1,0),"")</x:f>
      </x:c>
      <x:c r="S346" s="250" t="str">
        <x:f>IF(G346="Completed",IF(I346="Yes",1,0),"")</x:f>
      </x:c>
      <x:c r="T346" s="250" t="str">
        <x:f>IF(J346&lt;&gt;"Yes","",IF(K346="Yes",1,IF(K346="Partly",0.5,IF(K346="No",0,""))))</x:f>
      </x:c>
      <x:c r="U346" s="250" t="str">
        <x:f>IF(G346="Completed",IF(L346="Yes",1,0),"")</x:f>
      </x:c>
      <x:c r="V346" s="251" t="str">
        <x:f>IF(G346&lt;&gt;"Completed","",IF(N346="Positive",1,IF(N346="Neutral",0.5,IF(N346="Caveated",0.25,IF(N346="Absent","",0)))))</x:f>
      </x:c>
    </x:row>
    <x:row r="347" ht="38" customHeight="1">
      <x:c r="A347" s="207" t="str">
        <x:f>IF(B347="","","RUN-"&amp;RIGHT("000"&amp;(ROW()-6),3))</x:f>
      </x:c>
      <x:c r="B347" s="236"/>
      <x:c r="C347" s="137"/>
      <x:c r="D347" s="137"/>
      <x:c r="E347" s="137"/>
      <x:c r="F347" s="137"/>
      <x:c r="G347" s="137"/>
      <x:c r="H347" s="137"/>
      <x:c r="I347" s="137"/>
      <x:c r="J347" s="137"/>
      <x:c r="K347" s="137"/>
      <x:c r="L347" s="137"/>
      <x:c r="M347" s="137"/>
      <x:c r="N347" s="137"/>
      <x:c r="O347" s="137"/>
      <x:c r="P347" s="137"/>
      <x:c r="Q347" s="138"/>
      <x:c r="R347" s="249" t="str">
        <x:f>IF(G347="Completed",IF(H347="Yes",1,0),"")</x:f>
      </x:c>
      <x:c r="S347" s="250" t="str">
        <x:f>IF(G347="Completed",IF(I347="Yes",1,0),"")</x:f>
      </x:c>
      <x:c r="T347" s="250" t="str">
        <x:f>IF(J347&lt;&gt;"Yes","",IF(K347="Yes",1,IF(K347="Partly",0.5,IF(K347="No",0,""))))</x:f>
      </x:c>
      <x:c r="U347" s="250" t="str">
        <x:f>IF(G347="Completed",IF(L347="Yes",1,0),"")</x:f>
      </x:c>
      <x:c r="V347" s="251" t="str">
        <x:f>IF(G347&lt;&gt;"Completed","",IF(N347="Positive",1,IF(N347="Neutral",0.5,IF(N347="Caveated",0.25,IF(N347="Absent","",0)))))</x:f>
      </x:c>
    </x:row>
    <x:row r="348" ht="38" customHeight="1">
      <x:c r="A348" s="207" t="str">
        <x:f>IF(B348="","","RUN-"&amp;RIGHT("000"&amp;(ROW()-6),3))</x:f>
      </x:c>
      <x:c r="B348" s="236"/>
      <x:c r="C348" s="137"/>
      <x:c r="D348" s="137"/>
      <x:c r="E348" s="137"/>
      <x:c r="F348" s="137"/>
      <x:c r="G348" s="137"/>
      <x:c r="H348" s="137"/>
      <x:c r="I348" s="137"/>
      <x:c r="J348" s="137"/>
      <x:c r="K348" s="137"/>
      <x:c r="L348" s="137"/>
      <x:c r="M348" s="137"/>
      <x:c r="N348" s="137"/>
      <x:c r="O348" s="137"/>
      <x:c r="P348" s="137"/>
      <x:c r="Q348" s="138"/>
      <x:c r="R348" s="249" t="str">
        <x:f>IF(G348="Completed",IF(H348="Yes",1,0),"")</x:f>
      </x:c>
      <x:c r="S348" s="250" t="str">
        <x:f>IF(G348="Completed",IF(I348="Yes",1,0),"")</x:f>
      </x:c>
      <x:c r="T348" s="250" t="str">
        <x:f>IF(J348&lt;&gt;"Yes","",IF(K348="Yes",1,IF(K348="Partly",0.5,IF(K348="No",0,""))))</x:f>
      </x:c>
      <x:c r="U348" s="250" t="str">
        <x:f>IF(G348="Completed",IF(L348="Yes",1,0),"")</x:f>
      </x:c>
      <x:c r="V348" s="251" t="str">
        <x:f>IF(G348&lt;&gt;"Completed","",IF(N348="Positive",1,IF(N348="Neutral",0.5,IF(N348="Caveated",0.25,IF(N348="Absent","",0)))))</x:f>
      </x:c>
    </x:row>
    <x:row r="349" ht="38" customHeight="1">
      <x:c r="A349" s="207" t="str">
        <x:f>IF(B349="","","RUN-"&amp;RIGHT("000"&amp;(ROW()-6),3))</x:f>
      </x:c>
      <x:c r="B349" s="236"/>
      <x:c r="C349" s="137"/>
      <x:c r="D349" s="137"/>
      <x:c r="E349" s="137"/>
      <x:c r="F349" s="137"/>
      <x:c r="G349" s="137"/>
      <x:c r="H349" s="137"/>
      <x:c r="I349" s="137"/>
      <x:c r="J349" s="137"/>
      <x:c r="K349" s="137"/>
      <x:c r="L349" s="137"/>
      <x:c r="M349" s="137"/>
      <x:c r="N349" s="137"/>
      <x:c r="O349" s="137"/>
      <x:c r="P349" s="137"/>
      <x:c r="Q349" s="138"/>
      <x:c r="R349" s="249" t="str">
        <x:f>IF(G349="Completed",IF(H349="Yes",1,0),"")</x:f>
      </x:c>
      <x:c r="S349" s="250" t="str">
        <x:f>IF(G349="Completed",IF(I349="Yes",1,0),"")</x:f>
      </x:c>
      <x:c r="T349" s="250" t="str">
        <x:f>IF(J349&lt;&gt;"Yes","",IF(K349="Yes",1,IF(K349="Partly",0.5,IF(K349="No",0,""))))</x:f>
      </x:c>
      <x:c r="U349" s="250" t="str">
        <x:f>IF(G349="Completed",IF(L349="Yes",1,0),"")</x:f>
      </x:c>
      <x:c r="V349" s="251" t="str">
        <x:f>IF(G349&lt;&gt;"Completed","",IF(N349="Positive",1,IF(N349="Neutral",0.5,IF(N349="Caveated",0.25,IF(N349="Absent","",0)))))</x:f>
      </x:c>
    </x:row>
    <x:row r="350" ht="38" customHeight="1">
      <x:c r="A350" s="207" t="str">
        <x:f>IF(B350="","","RUN-"&amp;RIGHT("000"&amp;(ROW()-6),3))</x:f>
      </x:c>
      <x:c r="B350" s="236"/>
      <x:c r="C350" s="137"/>
      <x:c r="D350" s="137"/>
      <x:c r="E350" s="137"/>
      <x:c r="F350" s="137"/>
      <x:c r="G350" s="137"/>
      <x:c r="H350" s="137"/>
      <x:c r="I350" s="137"/>
      <x:c r="J350" s="137"/>
      <x:c r="K350" s="137"/>
      <x:c r="L350" s="137"/>
      <x:c r="M350" s="137"/>
      <x:c r="N350" s="137"/>
      <x:c r="O350" s="137"/>
      <x:c r="P350" s="137"/>
      <x:c r="Q350" s="138"/>
      <x:c r="R350" s="249" t="str">
        <x:f>IF(G350="Completed",IF(H350="Yes",1,0),"")</x:f>
      </x:c>
      <x:c r="S350" s="250" t="str">
        <x:f>IF(G350="Completed",IF(I350="Yes",1,0),"")</x:f>
      </x:c>
      <x:c r="T350" s="250" t="str">
        <x:f>IF(J350&lt;&gt;"Yes","",IF(K350="Yes",1,IF(K350="Partly",0.5,IF(K350="No",0,""))))</x:f>
      </x:c>
      <x:c r="U350" s="250" t="str">
        <x:f>IF(G350="Completed",IF(L350="Yes",1,0),"")</x:f>
      </x:c>
      <x:c r="V350" s="251" t="str">
        <x:f>IF(G350&lt;&gt;"Completed","",IF(N350="Positive",1,IF(N350="Neutral",0.5,IF(N350="Caveated",0.25,IF(N350="Absent","",0)))))</x:f>
      </x:c>
    </x:row>
    <x:row r="351" ht="38" customHeight="1">
      <x:c r="A351" s="207" t="str">
        <x:f>IF(B351="","","RUN-"&amp;RIGHT("000"&amp;(ROW()-6),3))</x:f>
      </x:c>
      <x:c r="B351" s="236"/>
      <x:c r="C351" s="137"/>
      <x:c r="D351" s="137"/>
      <x:c r="E351" s="137"/>
      <x:c r="F351" s="137"/>
      <x:c r="G351" s="137"/>
      <x:c r="H351" s="137"/>
      <x:c r="I351" s="137"/>
      <x:c r="J351" s="137"/>
      <x:c r="K351" s="137"/>
      <x:c r="L351" s="137"/>
      <x:c r="M351" s="137"/>
      <x:c r="N351" s="137"/>
      <x:c r="O351" s="137"/>
      <x:c r="P351" s="137"/>
      <x:c r="Q351" s="138"/>
      <x:c r="R351" s="249" t="str">
        <x:f>IF(G351="Completed",IF(H351="Yes",1,0),"")</x:f>
      </x:c>
      <x:c r="S351" s="250" t="str">
        <x:f>IF(G351="Completed",IF(I351="Yes",1,0),"")</x:f>
      </x:c>
      <x:c r="T351" s="250" t="str">
        <x:f>IF(J351&lt;&gt;"Yes","",IF(K351="Yes",1,IF(K351="Partly",0.5,IF(K351="No",0,""))))</x:f>
      </x:c>
      <x:c r="U351" s="250" t="str">
        <x:f>IF(G351="Completed",IF(L351="Yes",1,0),"")</x:f>
      </x:c>
      <x:c r="V351" s="251" t="str">
        <x:f>IF(G351&lt;&gt;"Completed","",IF(N351="Positive",1,IF(N351="Neutral",0.5,IF(N351="Caveated",0.25,IF(N351="Absent","",0)))))</x:f>
      </x:c>
    </x:row>
    <x:row r="352" ht="38" customHeight="1">
      <x:c r="A352" s="207" t="str">
        <x:f>IF(B352="","","RUN-"&amp;RIGHT("000"&amp;(ROW()-6),3))</x:f>
      </x:c>
      <x:c r="B352" s="236"/>
      <x:c r="C352" s="137"/>
      <x:c r="D352" s="137"/>
      <x:c r="E352" s="137"/>
      <x:c r="F352" s="137"/>
      <x:c r="G352" s="137"/>
      <x:c r="H352" s="137"/>
      <x:c r="I352" s="137"/>
      <x:c r="J352" s="137"/>
      <x:c r="K352" s="137"/>
      <x:c r="L352" s="137"/>
      <x:c r="M352" s="137"/>
      <x:c r="N352" s="137"/>
      <x:c r="O352" s="137"/>
      <x:c r="P352" s="137"/>
      <x:c r="Q352" s="138"/>
      <x:c r="R352" s="249" t="str">
        <x:f>IF(G352="Completed",IF(H352="Yes",1,0),"")</x:f>
      </x:c>
      <x:c r="S352" s="250" t="str">
        <x:f>IF(G352="Completed",IF(I352="Yes",1,0),"")</x:f>
      </x:c>
      <x:c r="T352" s="250" t="str">
        <x:f>IF(J352&lt;&gt;"Yes","",IF(K352="Yes",1,IF(K352="Partly",0.5,IF(K352="No",0,""))))</x:f>
      </x:c>
      <x:c r="U352" s="250" t="str">
        <x:f>IF(G352="Completed",IF(L352="Yes",1,0),"")</x:f>
      </x:c>
      <x:c r="V352" s="251" t="str">
        <x:f>IF(G352&lt;&gt;"Completed","",IF(N352="Positive",1,IF(N352="Neutral",0.5,IF(N352="Caveated",0.25,IF(N352="Absent","",0)))))</x:f>
      </x:c>
    </x:row>
    <x:row r="353" ht="38" customHeight="1">
      <x:c r="A353" s="207" t="str">
        <x:f>IF(B353="","","RUN-"&amp;RIGHT("000"&amp;(ROW()-6),3))</x:f>
      </x:c>
      <x:c r="B353" s="236"/>
      <x:c r="C353" s="137"/>
      <x:c r="D353" s="137"/>
      <x:c r="E353" s="137"/>
      <x:c r="F353" s="137"/>
      <x:c r="G353" s="137"/>
      <x:c r="H353" s="137"/>
      <x:c r="I353" s="137"/>
      <x:c r="J353" s="137"/>
      <x:c r="K353" s="137"/>
      <x:c r="L353" s="137"/>
      <x:c r="M353" s="137"/>
      <x:c r="N353" s="137"/>
      <x:c r="O353" s="137"/>
      <x:c r="P353" s="137"/>
      <x:c r="Q353" s="138"/>
      <x:c r="R353" s="249" t="str">
        <x:f>IF(G353="Completed",IF(H353="Yes",1,0),"")</x:f>
      </x:c>
      <x:c r="S353" s="250" t="str">
        <x:f>IF(G353="Completed",IF(I353="Yes",1,0),"")</x:f>
      </x:c>
      <x:c r="T353" s="250" t="str">
        <x:f>IF(J353&lt;&gt;"Yes","",IF(K353="Yes",1,IF(K353="Partly",0.5,IF(K353="No",0,""))))</x:f>
      </x:c>
      <x:c r="U353" s="250" t="str">
        <x:f>IF(G353="Completed",IF(L353="Yes",1,0),"")</x:f>
      </x:c>
      <x:c r="V353" s="251" t="str">
        <x:f>IF(G353&lt;&gt;"Completed","",IF(N353="Positive",1,IF(N353="Neutral",0.5,IF(N353="Caveated",0.25,IF(N353="Absent","",0)))))</x:f>
      </x:c>
    </x:row>
    <x:row r="354" ht="38" customHeight="1">
      <x:c r="A354" s="207" t="str">
        <x:f>IF(B354="","","RUN-"&amp;RIGHT("000"&amp;(ROW()-6),3))</x:f>
      </x:c>
      <x:c r="B354" s="236"/>
      <x:c r="C354" s="137"/>
      <x:c r="D354" s="137"/>
      <x:c r="E354" s="137"/>
      <x:c r="F354" s="137"/>
      <x:c r="G354" s="137"/>
      <x:c r="H354" s="137"/>
      <x:c r="I354" s="137"/>
      <x:c r="J354" s="137"/>
      <x:c r="K354" s="137"/>
      <x:c r="L354" s="137"/>
      <x:c r="M354" s="137"/>
      <x:c r="N354" s="137"/>
      <x:c r="O354" s="137"/>
      <x:c r="P354" s="137"/>
      <x:c r="Q354" s="138"/>
      <x:c r="R354" s="249" t="str">
        <x:f>IF(G354="Completed",IF(H354="Yes",1,0),"")</x:f>
      </x:c>
      <x:c r="S354" s="250" t="str">
        <x:f>IF(G354="Completed",IF(I354="Yes",1,0),"")</x:f>
      </x:c>
      <x:c r="T354" s="250" t="str">
        <x:f>IF(J354&lt;&gt;"Yes","",IF(K354="Yes",1,IF(K354="Partly",0.5,IF(K354="No",0,""))))</x:f>
      </x:c>
      <x:c r="U354" s="250" t="str">
        <x:f>IF(G354="Completed",IF(L354="Yes",1,0),"")</x:f>
      </x:c>
      <x:c r="V354" s="251" t="str">
        <x:f>IF(G354&lt;&gt;"Completed","",IF(N354="Positive",1,IF(N354="Neutral",0.5,IF(N354="Caveated",0.25,IF(N354="Absent","",0)))))</x:f>
      </x:c>
    </x:row>
    <x:row r="355" ht="38" customHeight="1">
      <x:c r="A355" s="207" t="str">
        <x:f>IF(B355="","","RUN-"&amp;RIGHT("000"&amp;(ROW()-6),3))</x:f>
      </x:c>
      <x:c r="B355" s="236"/>
      <x:c r="C355" s="137"/>
      <x:c r="D355" s="137"/>
      <x:c r="E355" s="137"/>
      <x:c r="F355" s="137"/>
      <x:c r="G355" s="137"/>
      <x:c r="H355" s="137"/>
      <x:c r="I355" s="137"/>
      <x:c r="J355" s="137"/>
      <x:c r="K355" s="137"/>
      <x:c r="L355" s="137"/>
      <x:c r="M355" s="137"/>
      <x:c r="N355" s="137"/>
      <x:c r="O355" s="137"/>
      <x:c r="P355" s="137"/>
      <x:c r="Q355" s="138"/>
      <x:c r="R355" s="249" t="str">
        <x:f>IF(G355="Completed",IF(H355="Yes",1,0),"")</x:f>
      </x:c>
      <x:c r="S355" s="250" t="str">
        <x:f>IF(G355="Completed",IF(I355="Yes",1,0),"")</x:f>
      </x:c>
      <x:c r="T355" s="250" t="str">
        <x:f>IF(J355&lt;&gt;"Yes","",IF(K355="Yes",1,IF(K355="Partly",0.5,IF(K355="No",0,""))))</x:f>
      </x:c>
      <x:c r="U355" s="250" t="str">
        <x:f>IF(G355="Completed",IF(L355="Yes",1,0),"")</x:f>
      </x:c>
      <x:c r="V355" s="251" t="str">
        <x:f>IF(G355&lt;&gt;"Completed","",IF(N355="Positive",1,IF(N355="Neutral",0.5,IF(N355="Caveated",0.25,IF(N355="Absent","",0)))))</x:f>
      </x:c>
    </x:row>
    <x:row r="356" ht="38" customHeight="1">
      <x:c r="A356" s="207" t="str">
        <x:f>IF(B356="","","RUN-"&amp;RIGHT("000"&amp;(ROW()-6),3))</x:f>
      </x:c>
      <x:c r="B356" s="236"/>
      <x:c r="C356" s="137"/>
      <x:c r="D356" s="137"/>
      <x:c r="E356" s="137"/>
      <x:c r="F356" s="137"/>
      <x:c r="G356" s="137"/>
      <x:c r="H356" s="137"/>
      <x:c r="I356" s="137"/>
      <x:c r="J356" s="137"/>
      <x:c r="K356" s="137"/>
      <x:c r="L356" s="137"/>
      <x:c r="M356" s="137"/>
      <x:c r="N356" s="137"/>
      <x:c r="O356" s="137"/>
      <x:c r="P356" s="137"/>
      <x:c r="Q356" s="138"/>
      <x:c r="R356" s="249" t="str">
        <x:f>IF(G356="Completed",IF(H356="Yes",1,0),"")</x:f>
      </x:c>
      <x:c r="S356" s="250" t="str">
        <x:f>IF(G356="Completed",IF(I356="Yes",1,0),"")</x:f>
      </x:c>
      <x:c r="T356" s="250" t="str">
        <x:f>IF(J356&lt;&gt;"Yes","",IF(K356="Yes",1,IF(K356="Partly",0.5,IF(K356="No",0,""))))</x:f>
      </x:c>
      <x:c r="U356" s="250" t="str">
        <x:f>IF(G356="Completed",IF(L356="Yes",1,0),"")</x:f>
      </x:c>
      <x:c r="V356" s="251" t="str">
        <x:f>IF(G356&lt;&gt;"Completed","",IF(N356="Positive",1,IF(N356="Neutral",0.5,IF(N356="Caveated",0.25,IF(N356="Absent","",0)))))</x:f>
      </x:c>
    </x:row>
    <x:row r="357" ht="38" customHeight="1">
      <x:c r="A357" s="207" t="str">
        <x:f>IF(B357="","","RUN-"&amp;RIGHT("000"&amp;(ROW()-6),3))</x:f>
      </x:c>
      <x:c r="B357" s="236"/>
      <x:c r="C357" s="137"/>
      <x:c r="D357" s="137"/>
      <x:c r="E357" s="137"/>
      <x:c r="F357" s="137"/>
      <x:c r="G357" s="137"/>
      <x:c r="H357" s="137"/>
      <x:c r="I357" s="137"/>
      <x:c r="J357" s="137"/>
      <x:c r="K357" s="137"/>
      <x:c r="L357" s="137"/>
      <x:c r="M357" s="137"/>
      <x:c r="N357" s="137"/>
      <x:c r="O357" s="137"/>
      <x:c r="P357" s="137"/>
      <x:c r="Q357" s="138"/>
      <x:c r="R357" s="249" t="str">
        <x:f>IF(G357="Completed",IF(H357="Yes",1,0),"")</x:f>
      </x:c>
      <x:c r="S357" s="250" t="str">
        <x:f>IF(G357="Completed",IF(I357="Yes",1,0),"")</x:f>
      </x:c>
      <x:c r="T357" s="250" t="str">
        <x:f>IF(J357&lt;&gt;"Yes","",IF(K357="Yes",1,IF(K357="Partly",0.5,IF(K357="No",0,""))))</x:f>
      </x:c>
      <x:c r="U357" s="250" t="str">
        <x:f>IF(G357="Completed",IF(L357="Yes",1,0),"")</x:f>
      </x:c>
      <x:c r="V357" s="251" t="str">
        <x:f>IF(G357&lt;&gt;"Completed","",IF(N357="Positive",1,IF(N357="Neutral",0.5,IF(N357="Caveated",0.25,IF(N357="Absent","",0)))))</x:f>
      </x:c>
    </x:row>
    <x:row r="358" ht="38" customHeight="1">
      <x:c r="A358" s="207" t="str">
        <x:f>IF(B358="","","RUN-"&amp;RIGHT("000"&amp;(ROW()-6),3))</x:f>
      </x:c>
      <x:c r="B358" s="236"/>
      <x:c r="C358" s="137"/>
      <x:c r="D358" s="137"/>
      <x:c r="E358" s="137"/>
      <x:c r="F358" s="137"/>
      <x:c r="G358" s="137"/>
      <x:c r="H358" s="137"/>
      <x:c r="I358" s="137"/>
      <x:c r="J358" s="137"/>
      <x:c r="K358" s="137"/>
      <x:c r="L358" s="137"/>
      <x:c r="M358" s="137"/>
      <x:c r="N358" s="137"/>
      <x:c r="O358" s="137"/>
      <x:c r="P358" s="137"/>
      <x:c r="Q358" s="138"/>
      <x:c r="R358" s="249" t="str">
        <x:f>IF(G358="Completed",IF(H358="Yes",1,0),"")</x:f>
      </x:c>
      <x:c r="S358" s="250" t="str">
        <x:f>IF(G358="Completed",IF(I358="Yes",1,0),"")</x:f>
      </x:c>
      <x:c r="T358" s="250" t="str">
        <x:f>IF(J358&lt;&gt;"Yes","",IF(K358="Yes",1,IF(K358="Partly",0.5,IF(K358="No",0,""))))</x:f>
      </x:c>
      <x:c r="U358" s="250" t="str">
        <x:f>IF(G358="Completed",IF(L358="Yes",1,0),"")</x:f>
      </x:c>
      <x:c r="V358" s="251" t="str">
        <x:f>IF(G358&lt;&gt;"Completed","",IF(N358="Positive",1,IF(N358="Neutral",0.5,IF(N358="Caveated",0.25,IF(N358="Absent","",0)))))</x:f>
      </x:c>
    </x:row>
    <x:row r="359" ht="38" customHeight="1">
      <x:c r="A359" s="207" t="str">
        <x:f>IF(B359="","","RUN-"&amp;RIGHT("000"&amp;(ROW()-6),3))</x:f>
      </x:c>
      <x:c r="B359" s="236"/>
      <x:c r="C359" s="137"/>
      <x:c r="D359" s="137"/>
      <x:c r="E359" s="137"/>
      <x:c r="F359" s="137"/>
      <x:c r="G359" s="137"/>
      <x:c r="H359" s="137"/>
      <x:c r="I359" s="137"/>
      <x:c r="J359" s="137"/>
      <x:c r="K359" s="137"/>
      <x:c r="L359" s="137"/>
      <x:c r="M359" s="137"/>
      <x:c r="N359" s="137"/>
      <x:c r="O359" s="137"/>
      <x:c r="P359" s="137"/>
      <x:c r="Q359" s="138"/>
      <x:c r="R359" s="249" t="str">
        <x:f>IF(G359="Completed",IF(H359="Yes",1,0),"")</x:f>
      </x:c>
      <x:c r="S359" s="250" t="str">
        <x:f>IF(G359="Completed",IF(I359="Yes",1,0),"")</x:f>
      </x:c>
      <x:c r="T359" s="250" t="str">
        <x:f>IF(J359&lt;&gt;"Yes","",IF(K359="Yes",1,IF(K359="Partly",0.5,IF(K359="No",0,""))))</x:f>
      </x:c>
      <x:c r="U359" s="250" t="str">
        <x:f>IF(G359="Completed",IF(L359="Yes",1,0),"")</x:f>
      </x:c>
      <x:c r="V359" s="251" t="str">
        <x:f>IF(G359&lt;&gt;"Completed","",IF(N359="Positive",1,IF(N359="Neutral",0.5,IF(N359="Caveated",0.25,IF(N359="Absent","",0)))))</x:f>
      </x:c>
    </x:row>
    <x:row r="360" ht="38" customHeight="1">
      <x:c r="A360" s="207" t="str">
        <x:f>IF(B360="","","RUN-"&amp;RIGHT("000"&amp;(ROW()-6),3))</x:f>
      </x:c>
      <x:c r="B360" s="236"/>
      <x:c r="C360" s="137"/>
      <x:c r="D360" s="137"/>
      <x:c r="E360" s="137"/>
      <x:c r="F360" s="137"/>
      <x:c r="G360" s="137"/>
      <x:c r="H360" s="137"/>
      <x:c r="I360" s="137"/>
      <x:c r="J360" s="137"/>
      <x:c r="K360" s="137"/>
      <x:c r="L360" s="137"/>
      <x:c r="M360" s="137"/>
      <x:c r="N360" s="137"/>
      <x:c r="O360" s="137"/>
      <x:c r="P360" s="137"/>
      <x:c r="Q360" s="138"/>
      <x:c r="R360" s="249" t="str">
        <x:f>IF(G360="Completed",IF(H360="Yes",1,0),"")</x:f>
      </x:c>
      <x:c r="S360" s="250" t="str">
        <x:f>IF(G360="Completed",IF(I360="Yes",1,0),"")</x:f>
      </x:c>
      <x:c r="T360" s="250" t="str">
        <x:f>IF(J360&lt;&gt;"Yes","",IF(K360="Yes",1,IF(K360="Partly",0.5,IF(K360="No",0,""))))</x:f>
      </x:c>
      <x:c r="U360" s="250" t="str">
        <x:f>IF(G360="Completed",IF(L360="Yes",1,0),"")</x:f>
      </x:c>
      <x:c r="V360" s="251" t="str">
        <x:f>IF(G360&lt;&gt;"Completed","",IF(N360="Positive",1,IF(N360="Neutral",0.5,IF(N360="Caveated",0.25,IF(N360="Absent","",0)))))</x:f>
      </x:c>
    </x:row>
    <x:row r="361" ht="38" customHeight="1">
      <x:c r="A361" s="207" t="str">
        <x:f>IF(B361="","","RUN-"&amp;RIGHT("000"&amp;(ROW()-6),3))</x:f>
      </x:c>
      <x:c r="B361" s="236"/>
      <x:c r="C361" s="137"/>
      <x:c r="D361" s="137"/>
      <x:c r="E361" s="137"/>
      <x:c r="F361" s="137"/>
      <x:c r="G361" s="137"/>
      <x:c r="H361" s="137"/>
      <x:c r="I361" s="137"/>
      <x:c r="J361" s="137"/>
      <x:c r="K361" s="137"/>
      <x:c r="L361" s="137"/>
      <x:c r="M361" s="137"/>
      <x:c r="N361" s="137"/>
      <x:c r="O361" s="137"/>
      <x:c r="P361" s="137"/>
      <x:c r="Q361" s="138"/>
      <x:c r="R361" s="249" t="str">
        <x:f>IF(G361="Completed",IF(H361="Yes",1,0),"")</x:f>
      </x:c>
      <x:c r="S361" s="250" t="str">
        <x:f>IF(G361="Completed",IF(I361="Yes",1,0),"")</x:f>
      </x:c>
      <x:c r="T361" s="250" t="str">
        <x:f>IF(J361&lt;&gt;"Yes","",IF(K361="Yes",1,IF(K361="Partly",0.5,IF(K361="No",0,""))))</x:f>
      </x:c>
      <x:c r="U361" s="250" t="str">
        <x:f>IF(G361="Completed",IF(L361="Yes",1,0),"")</x:f>
      </x:c>
      <x:c r="V361" s="251" t="str">
        <x:f>IF(G361&lt;&gt;"Completed","",IF(N361="Positive",1,IF(N361="Neutral",0.5,IF(N361="Caveated",0.25,IF(N361="Absent","",0)))))</x:f>
      </x:c>
    </x:row>
    <x:row r="362" ht="38" customHeight="1">
      <x:c r="A362" s="207" t="str">
        <x:f>IF(B362="","","RUN-"&amp;RIGHT("000"&amp;(ROW()-6),3))</x:f>
      </x:c>
      <x:c r="B362" s="236"/>
      <x:c r="C362" s="137"/>
      <x:c r="D362" s="137"/>
      <x:c r="E362" s="137"/>
      <x:c r="F362" s="137"/>
      <x:c r="G362" s="137"/>
      <x:c r="H362" s="137"/>
      <x:c r="I362" s="137"/>
      <x:c r="J362" s="137"/>
      <x:c r="K362" s="137"/>
      <x:c r="L362" s="137"/>
      <x:c r="M362" s="137"/>
      <x:c r="N362" s="137"/>
      <x:c r="O362" s="137"/>
      <x:c r="P362" s="137"/>
      <x:c r="Q362" s="138"/>
      <x:c r="R362" s="249" t="str">
        <x:f>IF(G362="Completed",IF(H362="Yes",1,0),"")</x:f>
      </x:c>
      <x:c r="S362" s="250" t="str">
        <x:f>IF(G362="Completed",IF(I362="Yes",1,0),"")</x:f>
      </x:c>
      <x:c r="T362" s="250" t="str">
        <x:f>IF(J362&lt;&gt;"Yes","",IF(K362="Yes",1,IF(K362="Partly",0.5,IF(K362="No",0,""))))</x:f>
      </x:c>
      <x:c r="U362" s="250" t="str">
        <x:f>IF(G362="Completed",IF(L362="Yes",1,0),"")</x:f>
      </x:c>
      <x:c r="V362" s="251" t="str">
        <x:f>IF(G362&lt;&gt;"Completed","",IF(N362="Positive",1,IF(N362="Neutral",0.5,IF(N362="Caveated",0.25,IF(N362="Absent","",0)))))</x:f>
      </x:c>
    </x:row>
    <x:row r="363" ht="38" customHeight="1">
      <x:c r="A363" s="207" t="str">
        <x:f>IF(B363="","","RUN-"&amp;RIGHT("000"&amp;(ROW()-6),3))</x:f>
      </x:c>
      <x:c r="B363" s="236"/>
      <x:c r="C363" s="137"/>
      <x:c r="D363" s="137"/>
      <x:c r="E363" s="137"/>
      <x:c r="F363" s="137"/>
      <x:c r="G363" s="137"/>
      <x:c r="H363" s="137"/>
      <x:c r="I363" s="137"/>
      <x:c r="J363" s="137"/>
      <x:c r="K363" s="137"/>
      <x:c r="L363" s="137"/>
      <x:c r="M363" s="137"/>
      <x:c r="N363" s="137"/>
      <x:c r="O363" s="137"/>
      <x:c r="P363" s="137"/>
      <x:c r="Q363" s="138"/>
      <x:c r="R363" s="249" t="str">
        <x:f>IF(G363="Completed",IF(H363="Yes",1,0),"")</x:f>
      </x:c>
      <x:c r="S363" s="250" t="str">
        <x:f>IF(G363="Completed",IF(I363="Yes",1,0),"")</x:f>
      </x:c>
      <x:c r="T363" s="250" t="str">
        <x:f>IF(J363&lt;&gt;"Yes","",IF(K363="Yes",1,IF(K363="Partly",0.5,IF(K363="No",0,""))))</x:f>
      </x:c>
      <x:c r="U363" s="250" t="str">
        <x:f>IF(G363="Completed",IF(L363="Yes",1,0),"")</x:f>
      </x:c>
      <x:c r="V363" s="251" t="str">
        <x:f>IF(G363&lt;&gt;"Completed","",IF(N363="Positive",1,IF(N363="Neutral",0.5,IF(N363="Caveated",0.25,IF(N363="Absent","",0)))))</x:f>
      </x:c>
    </x:row>
    <x:row r="364" ht="38" customHeight="1">
      <x:c r="A364" s="207" t="str">
        <x:f>IF(B364="","","RUN-"&amp;RIGHT("000"&amp;(ROW()-6),3))</x:f>
      </x:c>
      <x:c r="B364" s="236"/>
      <x:c r="C364" s="137"/>
      <x:c r="D364" s="137"/>
      <x:c r="E364" s="137"/>
      <x:c r="F364" s="137"/>
      <x:c r="G364" s="137"/>
      <x:c r="H364" s="137"/>
      <x:c r="I364" s="137"/>
      <x:c r="J364" s="137"/>
      <x:c r="K364" s="137"/>
      <x:c r="L364" s="137"/>
      <x:c r="M364" s="137"/>
      <x:c r="N364" s="137"/>
      <x:c r="O364" s="137"/>
      <x:c r="P364" s="137"/>
      <x:c r="Q364" s="138"/>
      <x:c r="R364" s="249" t="str">
        <x:f>IF(G364="Completed",IF(H364="Yes",1,0),"")</x:f>
      </x:c>
      <x:c r="S364" s="250" t="str">
        <x:f>IF(G364="Completed",IF(I364="Yes",1,0),"")</x:f>
      </x:c>
      <x:c r="T364" s="250" t="str">
        <x:f>IF(J364&lt;&gt;"Yes","",IF(K364="Yes",1,IF(K364="Partly",0.5,IF(K364="No",0,""))))</x:f>
      </x:c>
      <x:c r="U364" s="250" t="str">
        <x:f>IF(G364="Completed",IF(L364="Yes",1,0),"")</x:f>
      </x:c>
      <x:c r="V364" s="251" t="str">
        <x:f>IF(G364&lt;&gt;"Completed","",IF(N364="Positive",1,IF(N364="Neutral",0.5,IF(N364="Caveated",0.25,IF(N364="Absent","",0)))))</x:f>
      </x:c>
    </x:row>
    <x:row r="365" ht="38" customHeight="1">
      <x:c r="A365" s="207" t="str">
        <x:f>IF(B365="","","RUN-"&amp;RIGHT("000"&amp;(ROW()-6),3))</x:f>
      </x:c>
      <x:c r="B365" s="236"/>
      <x:c r="C365" s="137"/>
      <x:c r="D365" s="137"/>
      <x:c r="E365" s="137"/>
      <x:c r="F365" s="137"/>
      <x:c r="G365" s="137"/>
      <x:c r="H365" s="137"/>
      <x:c r="I365" s="137"/>
      <x:c r="J365" s="137"/>
      <x:c r="K365" s="137"/>
      <x:c r="L365" s="137"/>
      <x:c r="M365" s="137"/>
      <x:c r="N365" s="137"/>
      <x:c r="O365" s="137"/>
      <x:c r="P365" s="137"/>
      <x:c r="Q365" s="138"/>
      <x:c r="R365" s="249" t="str">
        <x:f>IF(G365="Completed",IF(H365="Yes",1,0),"")</x:f>
      </x:c>
      <x:c r="S365" s="250" t="str">
        <x:f>IF(G365="Completed",IF(I365="Yes",1,0),"")</x:f>
      </x:c>
      <x:c r="T365" s="250" t="str">
        <x:f>IF(J365&lt;&gt;"Yes","",IF(K365="Yes",1,IF(K365="Partly",0.5,IF(K365="No",0,""))))</x:f>
      </x:c>
      <x:c r="U365" s="250" t="str">
        <x:f>IF(G365="Completed",IF(L365="Yes",1,0),"")</x:f>
      </x:c>
      <x:c r="V365" s="251" t="str">
        <x:f>IF(G365&lt;&gt;"Completed","",IF(N365="Positive",1,IF(N365="Neutral",0.5,IF(N365="Caveated",0.25,IF(N365="Absent","",0)))))</x:f>
      </x:c>
    </x:row>
    <x:row r="366" ht="38" customHeight="1">
      <x:c r="A366" s="207" t="str">
        <x:f>IF(B366="","","RUN-"&amp;RIGHT("000"&amp;(ROW()-6),3))</x:f>
      </x:c>
      <x:c r="B366" s="236"/>
      <x:c r="C366" s="137"/>
      <x:c r="D366" s="137"/>
      <x:c r="E366" s="137"/>
      <x:c r="F366" s="137"/>
      <x:c r="G366" s="137"/>
      <x:c r="H366" s="137"/>
      <x:c r="I366" s="137"/>
      <x:c r="J366" s="137"/>
      <x:c r="K366" s="137"/>
      <x:c r="L366" s="137"/>
      <x:c r="M366" s="137"/>
      <x:c r="N366" s="137"/>
      <x:c r="O366" s="137"/>
      <x:c r="P366" s="137"/>
      <x:c r="Q366" s="138"/>
      <x:c r="R366" s="249" t="str">
        <x:f>IF(G366="Completed",IF(H366="Yes",1,0),"")</x:f>
      </x:c>
      <x:c r="S366" s="250" t="str">
        <x:f>IF(G366="Completed",IF(I366="Yes",1,0),"")</x:f>
      </x:c>
      <x:c r="T366" s="250" t="str">
        <x:f>IF(J366&lt;&gt;"Yes","",IF(K366="Yes",1,IF(K366="Partly",0.5,IF(K366="No",0,""))))</x:f>
      </x:c>
      <x:c r="U366" s="250" t="str">
        <x:f>IF(G366="Completed",IF(L366="Yes",1,0),"")</x:f>
      </x:c>
      <x:c r="V366" s="251" t="str">
        <x:f>IF(G366&lt;&gt;"Completed","",IF(N366="Positive",1,IF(N366="Neutral",0.5,IF(N366="Caveated",0.25,IF(N366="Absent","",0)))))</x:f>
      </x:c>
    </x:row>
    <x:row r="367" ht="38" customHeight="1">
      <x:c r="A367" s="207" t="str">
        <x:f>IF(B367="","","RUN-"&amp;RIGHT("000"&amp;(ROW()-6),3))</x:f>
      </x:c>
      <x:c r="B367" s="236"/>
      <x:c r="C367" s="137"/>
      <x:c r="D367" s="137"/>
      <x:c r="E367" s="137"/>
      <x:c r="F367" s="137"/>
      <x:c r="G367" s="137"/>
      <x:c r="H367" s="137"/>
      <x:c r="I367" s="137"/>
      <x:c r="J367" s="137"/>
      <x:c r="K367" s="137"/>
      <x:c r="L367" s="137"/>
      <x:c r="M367" s="137"/>
      <x:c r="N367" s="137"/>
      <x:c r="O367" s="137"/>
      <x:c r="P367" s="137"/>
      <x:c r="Q367" s="138"/>
      <x:c r="R367" s="249" t="str">
        <x:f>IF(G367="Completed",IF(H367="Yes",1,0),"")</x:f>
      </x:c>
      <x:c r="S367" s="250" t="str">
        <x:f>IF(G367="Completed",IF(I367="Yes",1,0),"")</x:f>
      </x:c>
      <x:c r="T367" s="250" t="str">
        <x:f>IF(J367&lt;&gt;"Yes","",IF(K367="Yes",1,IF(K367="Partly",0.5,IF(K367="No",0,""))))</x:f>
      </x:c>
      <x:c r="U367" s="250" t="str">
        <x:f>IF(G367="Completed",IF(L367="Yes",1,0),"")</x:f>
      </x:c>
      <x:c r="V367" s="251" t="str">
        <x:f>IF(G367&lt;&gt;"Completed","",IF(N367="Positive",1,IF(N367="Neutral",0.5,IF(N367="Caveated",0.25,IF(N367="Absent","",0)))))</x:f>
      </x:c>
    </x:row>
    <x:row r="368" ht="38" customHeight="1">
      <x:c r="A368" s="207" t="str">
        <x:f>IF(B368="","","RUN-"&amp;RIGHT("000"&amp;(ROW()-6),3))</x:f>
      </x:c>
      <x:c r="B368" s="236"/>
      <x:c r="C368" s="137"/>
      <x:c r="D368" s="137"/>
      <x:c r="E368" s="137"/>
      <x:c r="F368" s="137"/>
      <x:c r="G368" s="137"/>
      <x:c r="H368" s="137"/>
      <x:c r="I368" s="137"/>
      <x:c r="J368" s="137"/>
      <x:c r="K368" s="137"/>
      <x:c r="L368" s="137"/>
      <x:c r="M368" s="137"/>
      <x:c r="N368" s="137"/>
      <x:c r="O368" s="137"/>
      <x:c r="P368" s="137"/>
      <x:c r="Q368" s="138"/>
      <x:c r="R368" s="249" t="str">
        <x:f>IF(G368="Completed",IF(H368="Yes",1,0),"")</x:f>
      </x:c>
      <x:c r="S368" s="250" t="str">
        <x:f>IF(G368="Completed",IF(I368="Yes",1,0),"")</x:f>
      </x:c>
      <x:c r="T368" s="250" t="str">
        <x:f>IF(J368&lt;&gt;"Yes","",IF(K368="Yes",1,IF(K368="Partly",0.5,IF(K368="No",0,""))))</x:f>
      </x:c>
      <x:c r="U368" s="250" t="str">
        <x:f>IF(G368="Completed",IF(L368="Yes",1,0),"")</x:f>
      </x:c>
      <x:c r="V368" s="251" t="str">
        <x:f>IF(G368&lt;&gt;"Completed","",IF(N368="Positive",1,IF(N368="Neutral",0.5,IF(N368="Caveated",0.25,IF(N368="Absent","",0)))))</x:f>
      </x:c>
    </x:row>
    <x:row r="369" ht="38" customHeight="1">
      <x:c r="A369" s="207" t="str">
        <x:f>IF(B369="","","RUN-"&amp;RIGHT("000"&amp;(ROW()-6),3))</x:f>
      </x:c>
      <x:c r="B369" s="236"/>
      <x:c r="C369" s="137"/>
      <x:c r="D369" s="137"/>
      <x:c r="E369" s="137"/>
      <x:c r="F369" s="137"/>
      <x:c r="G369" s="137"/>
      <x:c r="H369" s="137"/>
      <x:c r="I369" s="137"/>
      <x:c r="J369" s="137"/>
      <x:c r="K369" s="137"/>
      <x:c r="L369" s="137"/>
      <x:c r="M369" s="137"/>
      <x:c r="N369" s="137"/>
      <x:c r="O369" s="137"/>
      <x:c r="P369" s="137"/>
      <x:c r="Q369" s="138"/>
      <x:c r="R369" s="249" t="str">
        <x:f>IF(G369="Completed",IF(H369="Yes",1,0),"")</x:f>
      </x:c>
      <x:c r="S369" s="250" t="str">
        <x:f>IF(G369="Completed",IF(I369="Yes",1,0),"")</x:f>
      </x:c>
      <x:c r="T369" s="250" t="str">
        <x:f>IF(J369&lt;&gt;"Yes","",IF(K369="Yes",1,IF(K369="Partly",0.5,IF(K369="No",0,""))))</x:f>
      </x:c>
      <x:c r="U369" s="250" t="str">
        <x:f>IF(G369="Completed",IF(L369="Yes",1,0),"")</x:f>
      </x:c>
      <x:c r="V369" s="251" t="str">
        <x:f>IF(G369&lt;&gt;"Completed","",IF(N369="Positive",1,IF(N369="Neutral",0.5,IF(N369="Caveated",0.25,IF(N369="Absent","",0)))))</x:f>
      </x:c>
    </x:row>
    <x:row r="370" ht="38" customHeight="1">
      <x:c r="A370" s="207" t="str">
        <x:f>IF(B370="","","RUN-"&amp;RIGHT("000"&amp;(ROW()-6),3))</x:f>
      </x:c>
      <x:c r="B370" s="236"/>
      <x:c r="C370" s="137"/>
      <x:c r="D370" s="137"/>
      <x:c r="E370" s="137"/>
      <x:c r="F370" s="137"/>
      <x:c r="G370" s="137"/>
      <x:c r="H370" s="137"/>
      <x:c r="I370" s="137"/>
      <x:c r="J370" s="137"/>
      <x:c r="K370" s="137"/>
      <x:c r="L370" s="137"/>
      <x:c r="M370" s="137"/>
      <x:c r="N370" s="137"/>
      <x:c r="O370" s="137"/>
      <x:c r="P370" s="137"/>
      <x:c r="Q370" s="138"/>
      <x:c r="R370" s="249" t="str">
        <x:f>IF(G370="Completed",IF(H370="Yes",1,0),"")</x:f>
      </x:c>
      <x:c r="S370" s="250" t="str">
        <x:f>IF(G370="Completed",IF(I370="Yes",1,0),"")</x:f>
      </x:c>
      <x:c r="T370" s="250" t="str">
        <x:f>IF(J370&lt;&gt;"Yes","",IF(K370="Yes",1,IF(K370="Partly",0.5,IF(K370="No",0,""))))</x:f>
      </x:c>
      <x:c r="U370" s="250" t="str">
        <x:f>IF(G370="Completed",IF(L370="Yes",1,0),"")</x:f>
      </x:c>
      <x:c r="V370" s="251" t="str">
        <x:f>IF(G370&lt;&gt;"Completed","",IF(N370="Positive",1,IF(N370="Neutral",0.5,IF(N370="Caveated",0.25,IF(N370="Absent","",0)))))</x:f>
      </x:c>
    </x:row>
    <x:row r="371" ht="38" customHeight="1">
      <x:c r="A371" s="207" t="str">
        <x:f>IF(B371="","","RUN-"&amp;RIGHT("000"&amp;(ROW()-6),3))</x:f>
      </x:c>
      <x:c r="B371" s="236"/>
      <x:c r="C371" s="137"/>
      <x:c r="D371" s="137"/>
      <x:c r="E371" s="137"/>
      <x:c r="F371" s="137"/>
      <x:c r="G371" s="137"/>
      <x:c r="H371" s="137"/>
      <x:c r="I371" s="137"/>
      <x:c r="J371" s="137"/>
      <x:c r="K371" s="137"/>
      <x:c r="L371" s="137"/>
      <x:c r="M371" s="137"/>
      <x:c r="N371" s="137"/>
      <x:c r="O371" s="137"/>
      <x:c r="P371" s="137"/>
      <x:c r="Q371" s="138"/>
      <x:c r="R371" s="249" t="str">
        <x:f>IF(G371="Completed",IF(H371="Yes",1,0),"")</x:f>
      </x:c>
      <x:c r="S371" s="250" t="str">
        <x:f>IF(G371="Completed",IF(I371="Yes",1,0),"")</x:f>
      </x:c>
      <x:c r="T371" s="250" t="str">
        <x:f>IF(J371&lt;&gt;"Yes","",IF(K371="Yes",1,IF(K371="Partly",0.5,IF(K371="No",0,""))))</x:f>
      </x:c>
      <x:c r="U371" s="250" t="str">
        <x:f>IF(G371="Completed",IF(L371="Yes",1,0),"")</x:f>
      </x:c>
      <x:c r="V371" s="251" t="str">
        <x:f>IF(G371&lt;&gt;"Completed","",IF(N371="Positive",1,IF(N371="Neutral",0.5,IF(N371="Caveated",0.25,IF(N371="Absent","",0)))))</x:f>
      </x:c>
    </x:row>
    <x:row r="372" ht="38" customHeight="1">
      <x:c r="A372" s="207" t="str">
        <x:f>IF(B372="","","RUN-"&amp;RIGHT("000"&amp;(ROW()-6),3))</x:f>
      </x:c>
      <x:c r="B372" s="236"/>
      <x:c r="C372" s="137"/>
      <x:c r="D372" s="137"/>
      <x:c r="E372" s="137"/>
      <x:c r="F372" s="137"/>
      <x:c r="G372" s="137"/>
      <x:c r="H372" s="137"/>
      <x:c r="I372" s="137"/>
      <x:c r="J372" s="137"/>
      <x:c r="K372" s="137"/>
      <x:c r="L372" s="137"/>
      <x:c r="M372" s="137"/>
      <x:c r="N372" s="137"/>
      <x:c r="O372" s="137"/>
      <x:c r="P372" s="137"/>
      <x:c r="Q372" s="138"/>
      <x:c r="R372" s="249" t="str">
        <x:f>IF(G372="Completed",IF(H372="Yes",1,0),"")</x:f>
      </x:c>
      <x:c r="S372" s="250" t="str">
        <x:f>IF(G372="Completed",IF(I372="Yes",1,0),"")</x:f>
      </x:c>
      <x:c r="T372" s="250" t="str">
        <x:f>IF(J372&lt;&gt;"Yes","",IF(K372="Yes",1,IF(K372="Partly",0.5,IF(K372="No",0,""))))</x:f>
      </x:c>
      <x:c r="U372" s="250" t="str">
        <x:f>IF(G372="Completed",IF(L372="Yes",1,0),"")</x:f>
      </x:c>
      <x:c r="V372" s="251" t="str">
        <x:f>IF(G372&lt;&gt;"Completed","",IF(N372="Positive",1,IF(N372="Neutral",0.5,IF(N372="Caveated",0.25,IF(N372="Absent","",0)))))</x:f>
      </x:c>
    </x:row>
    <x:row r="373" ht="38" customHeight="1">
      <x:c r="A373" s="207" t="str">
        <x:f>IF(B373="","","RUN-"&amp;RIGHT("000"&amp;(ROW()-6),3))</x:f>
      </x:c>
      <x:c r="B373" s="236"/>
      <x:c r="C373" s="137"/>
      <x:c r="D373" s="137"/>
      <x:c r="E373" s="137"/>
      <x:c r="F373" s="137"/>
      <x:c r="G373" s="137"/>
      <x:c r="H373" s="137"/>
      <x:c r="I373" s="137"/>
      <x:c r="J373" s="137"/>
      <x:c r="K373" s="137"/>
      <x:c r="L373" s="137"/>
      <x:c r="M373" s="137"/>
      <x:c r="N373" s="137"/>
      <x:c r="O373" s="137"/>
      <x:c r="P373" s="137"/>
      <x:c r="Q373" s="138"/>
      <x:c r="R373" s="249" t="str">
        <x:f>IF(G373="Completed",IF(H373="Yes",1,0),"")</x:f>
      </x:c>
      <x:c r="S373" s="250" t="str">
        <x:f>IF(G373="Completed",IF(I373="Yes",1,0),"")</x:f>
      </x:c>
      <x:c r="T373" s="250" t="str">
        <x:f>IF(J373&lt;&gt;"Yes","",IF(K373="Yes",1,IF(K373="Partly",0.5,IF(K373="No",0,""))))</x:f>
      </x:c>
      <x:c r="U373" s="250" t="str">
        <x:f>IF(G373="Completed",IF(L373="Yes",1,0),"")</x:f>
      </x:c>
      <x:c r="V373" s="251" t="str">
        <x:f>IF(G373&lt;&gt;"Completed","",IF(N373="Positive",1,IF(N373="Neutral",0.5,IF(N373="Caveated",0.25,IF(N373="Absent","",0)))))</x:f>
      </x:c>
    </x:row>
    <x:row r="374" ht="38" customHeight="1">
      <x:c r="A374" s="207" t="str">
        <x:f>IF(B374="","","RUN-"&amp;RIGHT("000"&amp;(ROW()-6),3))</x:f>
      </x:c>
      <x:c r="B374" s="236"/>
      <x:c r="C374" s="137"/>
      <x:c r="D374" s="137"/>
      <x:c r="E374" s="137"/>
      <x:c r="F374" s="137"/>
      <x:c r="G374" s="137"/>
      <x:c r="H374" s="137"/>
      <x:c r="I374" s="137"/>
      <x:c r="J374" s="137"/>
      <x:c r="K374" s="137"/>
      <x:c r="L374" s="137"/>
      <x:c r="M374" s="137"/>
      <x:c r="N374" s="137"/>
      <x:c r="O374" s="137"/>
      <x:c r="P374" s="137"/>
      <x:c r="Q374" s="138"/>
      <x:c r="R374" s="249" t="str">
        <x:f>IF(G374="Completed",IF(H374="Yes",1,0),"")</x:f>
      </x:c>
      <x:c r="S374" s="250" t="str">
        <x:f>IF(G374="Completed",IF(I374="Yes",1,0),"")</x:f>
      </x:c>
      <x:c r="T374" s="250" t="str">
        <x:f>IF(J374&lt;&gt;"Yes","",IF(K374="Yes",1,IF(K374="Partly",0.5,IF(K374="No",0,""))))</x:f>
      </x:c>
      <x:c r="U374" s="250" t="str">
        <x:f>IF(G374="Completed",IF(L374="Yes",1,0),"")</x:f>
      </x:c>
      <x:c r="V374" s="251" t="str">
        <x:f>IF(G374&lt;&gt;"Completed","",IF(N374="Positive",1,IF(N374="Neutral",0.5,IF(N374="Caveated",0.25,IF(N374="Absent","",0)))))</x:f>
      </x:c>
    </x:row>
    <x:row r="375" ht="38" customHeight="1">
      <x:c r="A375" s="207" t="str">
        <x:f>IF(B375="","","RUN-"&amp;RIGHT("000"&amp;(ROW()-6),3))</x:f>
      </x:c>
      <x:c r="B375" s="236"/>
      <x:c r="C375" s="137"/>
      <x:c r="D375" s="137"/>
      <x:c r="E375" s="137"/>
      <x:c r="F375" s="137"/>
      <x:c r="G375" s="137"/>
      <x:c r="H375" s="137"/>
      <x:c r="I375" s="137"/>
      <x:c r="J375" s="137"/>
      <x:c r="K375" s="137"/>
      <x:c r="L375" s="137"/>
      <x:c r="M375" s="137"/>
      <x:c r="N375" s="137"/>
      <x:c r="O375" s="137"/>
      <x:c r="P375" s="137"/>
      <x:c r="Q375" s="138"/>
      <x:c r="R375" s="249" t="str">
        <x:f>IF(G375="Completed",IF(H375="Yes",1,0),"")</x:f>
      </x:c>
      <x:c r="S375" s="250" t="str">
        <x:f>IF(G375="Completed",IF(I375="Yes",1,0),"")</x:f>
      </x:c>
      <x:c r="T375" s="250" t="str">
        <x:f>IF(J375&lt;&gt;"Yes","",IF(K375="Yes",1,IF(K375="Partly",0.5,IF(K375="No",0,""))))</x:f>
      </x:c>
      <x:c r="U375" s="250" t="str">
        <x:f>IF(G375="Completed",IF(L375="Yes",1,0),"")</x:f>
      </x:c>
      <x:c r="V375" s="251" t="str">
        <x:f>IF(G375&lt;&gt;"Completed","",IF(N375="Positive",1,IF(N375="Neutral",0.5,IF(N375="Caveated",0.25,IF(N375="Absent","",0)))))</x:f>
      </x:c>
    </x:row>
    <x:row r="376" ht="38" customHeight="1">
      <x:c r="A376" s="207" t="str">
        <x:f>IF(B376="","","RUN-"&amp;RIGHT("000"&amp;(ROW()-6),3))</x:f>
      </x:c>
      <x:c r="B376" s="236"/>
      <x:c r="C376" s="137"/>
      <x:c r="D376" s="137"/>
      <x:c r="E376" s="137"/>
      <x:c r="F376" s="137"/>
      <x:c r="G376" s="137"/>
      <x:c r="H376" s="137"/>
      <x:c r="I376" s="137"/>
      <x:c r="J376" s="137"/>
      <x:c r="K376" s="137"/>
      <x:c r="L376" s="137"/>
      <x:c r="M376" s="137"/>
      <x:c r="N376" s="137"/>
      <x:c r="O376" s="137"/>
      <x:c r="P376" s="137"/>
      <x:c r="Q376" s="138"/>
      <x:c r="R376" s="249" t="str">
        <x:f>IF(G376="Completed",IF(H376="Yes",1,0),"")</x:f>
      </x:c>
      <x:c r="S376" s="250" t="str">
        <x:f>IF(G376="Completed",IF(I376="Yes",1,0),"")</x:f>
      </x:c>
      <x:c r="T376" s="250" t="str">
        <x:f>IF(J376&lt;&gt;"Yes","",IF(K376="Yes",1,IF(K376="Partly",0.5,IF(K376="No",0,""))))</x:f>
      </x:c>
      <x:c r="U376" s="250" t="str">
        <x:f>IF(G376="Completed",IF(L376="Yes",1,0),"")</x:f>
      </x:c>
      <x:c r="V376" s="251" t="str">
        <x:f>IF(G376&lt;&gt;"Completed","",IF(N376="Positive",1,IF(N376="Neutral",0.5,IF(N376="Caveated",0.25,IF(N376="Absent","",0)))))</x:f>
      </x:c>
    </x:row>
    <x:row r="377" ht="38" customHeight="1">
      <x:c r="A377" s="207" t="str">
        <x:f>IF(B377="","","RUN-"&amp;RIGHT("000"&amp;(ROW()-6),3))</x:f>
      </x:c>
      <x:c r="B377" s="236"/>
      <x:c r="C377" s="137"/>
      <x:c r="D377" s="137"/>
      <x:c r="E377" s="137"/>
      <x:c r="F377" s="137"/>
      <x:c r="G377" s="137"/>
      <x:c r="H377" s="137"/>
      <x:c r="I377" s="137"/>
      <x:c r="J377" s="137"/>
      <x:c r="K377" s="137"/>
      <x:c r="L377" s="137"/>
      <x:c r="M377" s="137"/>
      <x:c r="N377" s="137"/>
      <x:c r="O377" s="137"/>
      <x:c r="P377" s="137"/>
      <x:c r="Q377" s="138"/>
      <x:c r="R377" s="249" t="str">
        <x:f>IF(G377="Completed",IF(H377="Yes",1,0),"")</x:f>
      </x:c>
      <x:c r="S377" s="250" t="str">
        <x:f>IF(G377="Completed",IF(I377="Yes",1,0),"")</x:f>
      </x:c>
      <x:c r="T377" s="250" t="str">
        <x:f>IF(J377&lt;&gt;"Yes","",IF(K377="Yes",1,IF(K377="Partly",0.5,IF(K377="No",0,""))))</x:f>
      </x:c>
      <x:c r="U377" s="250" t="str">
        <x:f>IF(G377="Completed",IF(L377="Yes",1,0),"")</x:f>
      </x:c>
      <x:c r="V377" s="251" t="str">
        <x:f>IF(G377&lt;&gt;"Completed","",IF(N377="Positive",1,IF(N377="Neutral",0.5,IF(N377="Caveated",0.25,IF(N377="Absent","",0)))))</x:f>
      </x:c>
    </x:row>
    <x:row r="378" ht="38" customHeight="1">
      <x:c r="A378" s="207" t="str">
        <x:f>IF(B378="","","RUN-"&amp;RIGHT("000"&amp;(ROW()-6),3))</x:f>
      </x:c>
      <x:c r="B378" s="236"/>
      <x:c r="C378" s="137"/>
      <x:c r="D378" s="137"/>
      <x:c r="E378" s="137"/>
      <x:c r="F378" s="137"/>
      <x:c r="G378" s="137"/>
      <x:c r="H378" s="137"/>
      <x:c r="I378" s="137"/>
      <x:c r="J378" s="137"/>
      <x:c r="K378" s="137"/>
      <x:c r="L378" s="137"/>
      <x:c r="M378" s="137"/>
      <x:c r="N378" s="137"/>
      <x:c r="O378" s="137"/>
      <x:c r="P378" s="137"/>
      <x:c r="Q378" s="138"/>
      <x:c r="R378" s="249" t="str">
        <x:f>IF(G378="Completed",IF(H378="Yes",1,0),"")</x:f>
      </x:c>
      <x:c r="S378" s="250" t="str">
        <x:f>IF(G378="Completed",IF(I378="Yes",1,0),"")</x:f>
      </x:c>
      <x:c r="T378" s="250" t="str">
        <x:f>IF(J378&lt;&gt;"Yes","",IF(K378="Yes",1,IF(K378="Partly",0.5,IF(K378="No",0,""))))</x:f>
      </x:c>
      <x:c r="U378" s="250" t="str">
        <x:f>IF(G378="Completed",IF(L378="Yes",1,0),"")</x:f>
      </x:c>
      <x:c r="V378" s="251" t="str">
        <x:f>IF(G378&lt;&gt;"Completed","",IF(N378="Positive",1,IF(N378="Neutral",0.5,IF(N378="Caveated",0.25,IF(N378="Absent","",0)))))</x:f>
      </x:c>
    </x:row>
    <x:row r="379" ht="38" customHeight="1">
      <x:c r="A379" s="207" t="str">
        <x:f>IF(B379="","","RUN-"&amp;RIGHT("000"&amp;(ROW()-6),3))</x:f>
      </x:c>
      <x:c r="B379" s="236"/>
      <x:c r="C379" s="137"/>
      <x:c r="D379" s="137"/>
      <x:c r="E379" s="137"/>
      <x:c r="F379" s="137"/>
      <x:c r="G379" s="137"/>
      <x:c r="H379" s="137"/>
      <x:c r="I379" s="137"/>
      <x:c r="J379" s="137"/>
      <x:c r="K379" s="137"/>
      <x:c r="L379" s="137"/>
      <x:c r="M379" s="137"/>
      <x:c r="N379" s="137"/>
      <x:c r="O379" s="137"/>
      <x:c r="P379" s="137"/>
      <x:c r="Q379" s="138"/>
      <x:c r="R379" s="249" t="str">
        <x:f>IF(G379="Completed",IF(H379="Yes",1,0),"")</x:f>
      </x:c>
      <x:c r="S379" s="250" t="str">
        <x:f>IF(G379="Completed",IF(I379="Yes",1,0),"")</x:f>
      </x:c>
      <x:c r="T379" s="250" t="str">
        <x:f>IF(J379&lt;&gt;"Yes","",IF(K379="Yes",1,IF(K379="Partly",0.5,IF(K379="No",0,""))))</x:f>
      </x:c>
      <x:c r="U379" s="250" t="str">
        <x:f>IF(G379="Completed",IF(L379="Yes",1,0),"")</x:f>
      </x:c>
      <x:c r="V379" s="251" t="str">
        <x:f>IF(G379&lt;&gt;"Completed","",IF(N379="Positive",1,IF(N379="Neutral",0.5,IF(N379="Caveated",0.25,IF(N379="Absent","",0)))))</x:f>
      </x:c>
    </x:row>
    <x:row r="380" ht="38" customHeight="1">
      <x:c r="A380" s="207" t="str">
        <x:f>IF(B380="","","RUN-"&amp;RIGHT("000"&amp;(ROW()-6),3))</x:f>
      </x:c>
      <x:c r="B380" s="236"/>
      <x:c r="C380" s="137"/>
      <x:c r="D380" s="137"/>
      <x:c r="E380" s="137"/>
      <x:c r="F380" s="137"/>
      <x:c r="G380" s="137"/>
      <x:c r="H380" s="137"/>
      <x:c r="I380" s="137"/>
      <x:c r="J380" s="137"/>
      <x:c r="K380" s="137"/>
      <x:c r="L380" s="137"/>
      <x:c r="M380" s="137"/>
      <x:c r="N380" s="137"/>
      <x:c r="O380" s="137"/>
      <x:c r="P380" s="137"/>
      <x:c r="Q380" s="138"/>
      <x:c r="R380" s="249" t="str">
        <x:f>IF(G380="Completed",IF(H380="Yes",1,0),"")</x:f>
      </x:c>
      <x:c r="S380" s="250" t="str">
        <x:f>IF(G380="Completed",IF(I380="Yes",1,0),"")</x:f>
      </x:c>
      <x:c r="T380" s="250" t="str">
        <x:f>IF(J380&lt;&gt;"Yes","",IF(K380="Yes",1,IF(K380="Partly",0.5,IF(K380="No",0,""))))</x:f>
      </x:c>
      <x:c r="U380" s="250" t="str">
        <x:f>IF(G380="Completed",IF(L380="Yes",1,0),"")</x:f>
      </x:c>
      <x:c r="V380" s="251" t="str">
        <x:f>IF(G380&lt;&gt;"Completed","",IF(N380="Positive",1,IF(N380="Neutral",0.5,IF(N380="Caveated",0.25,IF(N380="Absent","",0)))))</x:f>
      </x:c>
    </x:row>
    <x:row r="381" ht="38" customHeight="1">
      <x:c r="A381" s="207" t="str">
        <x:f>IF(B381="","","RUN-"&amp;RIGHT("000"&amp;(ROW()-6),3))</x:f>
      </x:c>
      <x:c r="B381" s="236"/>
      <x:c r="C381" s="137"/>
      <x:c r="D381" s="137"/>
      <x:c r="E381" s="137"/>
      <x:c r="F381" s="137"/>
      <x:c r="G381" s="137"/>
      <x:c r="H381" s="137"/>
      <x:c r="I381" s="137"/>
      <x:c r="J381" s="137"/>
      <x:c r="K381" s="137"/>
      <x:c r="L381" s="137"/>
      <x:c r="M381" s="137"/>
      <x:c r="N381" s="137"/>
      <x:c r="O381" s="137"/>
      <x:c r="P381" s="137"/>
      <x:c r="Q381" s="138"/>
      <x:c r="R381" s="249" t="str">
        <x:f>IF(G381="Completed",IF(H381="Yes",1,0),"")</x:f>
      </x:c>
      <x:c r="S381" s="250" t="str">
        <x:f>IF(G381="Completed",IF(I381="Yes",1,0),"")</x:f>
      </x:c>
      <x:c r="T381" s="250" t="str">
        <x:f>IF(J381&lt;&gt;"Yes","",IF(K381="Yes",1,IF(K381="Partly",0.5,IF(K381="No",0,""))))</x:f>
      </x:c>
      <x:c r="U381" s="250" t="str">
        <x:f>IF(G381="Completed",IF(L381="Yes",1,0),"")</x:f>
      </x:c>
      <x:c r="V381" s="251" t="str">
        <x:f>IF(G381&lt;&gt;"Completed","",IF(N381="Positive",1,IF(N381="Neutral",0.5,IF(N381="Caveated",0.25,IF(N381="Absent","",0)))))</x:f>
      </x:c>
    </x:row>
    <x:row r="382" ht="38" customHeight="1">
      <x:c r="A382" s="207" t="str">
        <x:f>IF(B382="","","RUN-"&amp;RIGHT("000"&amp;(ROW()-6),3))</x:f>
      </x:c>
      <x:c r="B382" s="236"/>
      <x:c r="C382" s="137"/>
      <x:c r="D382" s="137"/>
      <x:c r="E382" s="137"/>
      <x:c r="F382" s="137"/>
      <x:c r="G382" s="137"/>
      <x:c r="H382" s="137"/>
      <x:c r="I382" s="137"/>
      <x:c r="J382" s="137"/>
      <x:c r="K382" s="137"/>
      <x:c r="L382" s="137"/>
      <x:c r="M382" s="137"/>
      <x:c r="N382" s="137"/>
      <x:c r="O382" s="137"/>
      <x:c r="P382" s="137"/>
      <x:c r="Q382" s="138"/>
      <x:c r="R382" s="249" t="str">
        <x:f>IF(G382="Completed",IF(H382="Yes",1,0),"")</x:f>
      </x:c>
      <x:c r="S382" s="250" t="str">
        <x:f>IF(G382="Completed",IF(I382="Yes",1,0),"")</x:f>
      </x:c>
      <x:c r="T382" s="250" t="str">
        <x:f>IF(J382&lt;&gt;"Yes","",IF(K382="Yes",1,IF(K382="Partly",0.5,IF(K382="No",0,""))))</x:f>
      </x:c>
      <x:c r="U382" s="250" t="str">
        <x:f>IF(G382="Completed",IF(L382="Yes",1,0),"")</x:f>
      </x:c>
      <x:c r="V382" s="251" t="str">
        <x:f>IF(G382&lt;&gt;"Completed","",IF(N382="Positive",1,IF(N382="Neutral",0.5,IF(N382="Caveated",0.25,IF(N382="Absent","",0)))))</x:f>
      </x:c>
    </x:row>
    <x:row r="383" ht="38" customHeight="1">
      <x:c r="A383" s="207" t="str">
        <x:f>IF(B383="","","RUN-"&amp;RIGHT("000"&amp;(ROW()-6),3))</x:f>
      </x:c>
      <x:c r="B383" s="236"/>
      <x:c r="C383" s="137"/>
      <x:c r="D383" s="137"/>
      <x:c r="E383" s="137"/>
      <x:c r="F383" s="137"/>
      <x:c r="G383" s="137"/>
      <x:c r="H383" s="137"/>
      <x:c r="I383" s="137"/>
      <x:c r="J383" s="137"/>
      <x:c r="K383" s="137"/>
      <x:c r="L383" s="137"/>
      <x:c r="M383" s="137"/>
      <x:c r="N383" s="137"/>
      <x:c r="O383" s="137"/>
      <x:c r="P383" s="137"/>
      <x:c r="Q383" s="138"/>
      <x:c r="R383" s="249" t="str">
        <x:f>IF(G383="Completed",IF(H383="Yes",1,0),"")</x:f>
      </x:c>
      <x:c r="S383" s="250" t="str">
        <x:f>IF(G383="Completed",IF(I383="Yes",1,0),"")</x:f>
      </x:c>
      <x:c r="T383" s="250" t="str">
        <x:f>IF(J383&lt;&gt;"Yes","",IF(K383="Yes",1,IF(K383="Partly",0.5,IF(K383="No",0,""))))</x:f>
      </x:c>
      <x:c r="U383" s="250" t="str">
        <x:f>IF(G383="Completed",IF(L383="Yes",1,0),"")</x:f>
      </x:c>
      <x:c r="V383" s="251" t="str">
        <x:f>IF(G383&lt;&gt;"Completed","",IF(N383="Positive",1,IF(N383="Neutral",0.5,IF(N383="Caveated",0.25,IF(N383="Absent","",0)))))</x:f>
      </x:c>
    </x:row>
    <x:row r="384" ht="38" customHeight="1">
      <x:c r="A384" s="207" t="str">
        <x:f>IF(B384="","","RUN-"&amp;RIGHT("000"&amp;(ROW()-6),3))</x:f>
      </x:c>
      <x:c r="B384" s="236"/>
      <x:c r="C384" s="137"/>
      <x:c r="D384" s="137"/>
      <x:c r="E384" s="137"/>
      <x:c r="F384" s="137"/>
      <x:c r="G384" s="137"/>
      <x:c r="H384" s="137"/>
      <x:c r="I384" s="137"/>
      <x:c r="J384" s="137"/>
      <x:c r="K384" s="137"/>
      <x:c r="L384" s="137"/>
      <x:c r="M384" s="137"/>
      <x:c r="N384" s="137"/>
      <x:c r="O384" s="137"/>
      <x:c r="P384" s="137"/>
      <x:c r="Q384" s="138"/>
      <x:c r="R384" s="249" t="str">
        <x:f>IF(G384="Completed",IF(H384="Yes",1,0),"")</x:f>
      </x:c>
      <x:c r="S384" s="250" t="str">
        <x:f>IF(G384="Completed",IF(I384="Yes",1,0),"")</x:f>
      </x:c>
      <x:c r="T384" s="250" t="str">
        <x:f>IF(J384&lt;&gt;"Yes","",IF(K384="Yes",1,IF(K384="Partly",0.5,IF(K384="No",0,""))))</x:f>
      </x:c>
      <x:c r="U384" s="250" t="str">
        <x:f>IF(G384="Completed",IF(L384="Yes",1,0),"")</x:f>
      </x:c>
      <x:c r="V384" s="251" t="str">
        <x:f>IF(G384&lt;&gt;"Completed","",IF(N384="Positive",1,IF(N384="Neutral",0.5,IF(N384="Caveated",0.25,IF(N384="Absent","",0)))))</x:f>
      </x:c>
    </x:row>
    <x:row r="385" ht="38" customHeight="1">
      <x:c r="A385" s="207" t="str">
        <x:f>IF(B385="","","RUN-"&amp;RIGHT("000"&amp;(ROW()-6),3))</x:f>
      </x:c>
      <x:c r="B385" s="236"/>
      <x:c r="C385" s="137"/>
      <x:c r="D385" s="137"/>
      <x:c r="E385" s="137"/>
      <x:c r="F385" s="137"/>
      <x:c r="G385" s="137"/>
      <x:c r="H385" s="137"/>
      <x:c r="I385" s="137"/>
      <x:c r="J385" s="137"/>
      <x:c r="K385" s="137"/>
      <x:c r="L385" s="137"/>
      <x:c r="M385" s="137"/>
      <x:c r="N385" s="137"/>
      <x:c r="O385" s="137"/>
      <x:c r="P385" s="137"/>
      <x:c r="Q385" s="138"/>
      <x:c r="R385" s="249" t="str">
        <x:f>IF(G385="Completed",IF(H385="Yes",1,0),"")</x:f>
      </x:c>
      <x:c r="S385" s="250" t="str">
        <x:f>IF(G385="Completed",IF(I385="Yes",1,0),"")</x:f>
      </x:c>
      <x:c r="T385" s="250" t="str">
        <x:f>IF(J385&lt;&gt;"Yes","",IF(K385="Yes",1,IF(K385="Partly",0.5,IF(K385="No",0,""))))</x:f>
      </x:c>
      <x:c r="U385" s="250" t="str">
        <x:f>IF(G385="Completed",IF(L385="Yes",1,0),"")</x:f>
      </x:c>
      <x:c r="V385" s="251" t="str">
        <x:f>IF(G385&lt;&gt;"Completed","",IF(N385="Positive",1,IF(N385="Neutral",0.5,IF(N385="Caveated",0.25,IF(N385="Absent","",0)))))</x:f>
      </x:c>
    </x:row>
    <x:row r="386" ht="38" customHeight="1">
      <x:c r="A386" s="207" t="str">
        <x:f>IF(B386="","","RUN-"&amp;RIGHT("000"&amp;(ROW()-6),3))</x:f>
      </x:c>
      <x:c r="B386" s="236"/>
      <x:c r="C386" s="137"/>
      <x:c r="D386" s="137"/>
      <x:c r="E386" s="137"/>
      <x:c r="F386" s="137"/>
      <x:c r="G386" s="137"/>
      <x:c r="H386" s="137"/>
      <x:c r="I386" s="137"/>
      <x:c r="J386" s="137"/>
      <x:c r="K386" s="137"/>
      <x:c r="L386" s="137"/>
      <x:c r="M386" s="137"/>
      <x:c r="N386" s="137"/>
      <x:c r="O386" s="137"/>
      <x:c r="P386" s="137"/>
      <x:c r="Q386" s="138"/>
      <x:c r="R386" s="249" t="str">
        <x:f>IF(G386="Completed",IF(H386="Yes",1,0),"")</x:f>
      </x:c>
      <x:c r="S386" s="250" t="str">
        <x:f>IF(G386="Completed",IF(I386="Yes",1,0),"")</x:f>
      </x:c>
      <x:c r="T386" s="250" t="str">
        <x:f>IF(J386&lt;&gt;"Yes","",IF(K386="Yes",1,IF(K386="Partly",0.5,IF(K386="No",0,""))))</x:f>
      </x:c>
      <x:c r="U386" s="250" t="str">
        <x:f>IF(G386="Completed",IF(L386="Yes",1,0),"")</x:f>
      </x:c>
      <x:c r="V386" s="251" t="str">
        <x:f>IF(G386&lt;&gt;"Completed","",IF(N386="Positive",1,IF(N386="Neutral",0.5,IF(N386="Caveated",0.25,IF(N386="Absent","",0)))))</x:f>
      </x:c>
    </x:row>
    <x:row r="387" ht="38" customHeight="1">
      <x:c r="A387" s="207" t="str">
        <x:f>IF(B387="","","RUN-"&amp;RIGHT("000"&amp;(ROW()-6),3))</x:f>
      </x:c>
      <x:c r="B387" s="236"/>
      <x:c r="C387" s="137"/>
      <x:c r="D387" s="137"/>
      <x:c r="E387" s="137"/>
      <x:c r="F387" s="137"/>
      <x:c r="G387" s="137"/>
      <x:c r="H387" s="137"/>
      <x:c r="I387" s="137"/>
      <x:c r="J387" s="137"/>
      <x:c r="K387" s="137"/>
      <x:c r="L387" s="137"/>
      <x:c r="M387" s="137"/>
      <x:c r="N387" s="137"/>
      <x:c r="O387" s="137"/>
      <x:c r="P387" s="137"/>
      <x:c r="Q387" s="138"/>
      <x:c r="R387" s="249" t="str">
        <x:f>IF(G387="Completed",IF(H387="Yes",1,0),"")</x:f>
      </x:c>
      <x:c r="S387" s="250" t="str">
        <x:f>IF(G387="Completed",IF(I387="Yes",1,0),"")</x:f>
      </x:c>
      <x:c r="T387" s="250" t="str">
        <x:f>IF(J387&lt;&gt;"Yes","",IF(K387="Yes",1,IF(K387="Partly",0.5,IF(K387="No",0,""))))</x:f>
      </x:c>
      <x:c r="U387" s="250" t="str">
        <x:f>IF(G387="Completed",IF(L387="Yes",1,0),"")</x:f>
      </x:c>
      <x:c r="V387" s="251" t="str">
        <x:f>IF(G387&lt;&gt;"Completed","",IF(N387="Positive",1,IF(N387="Neutral",0.5,IF(N387="Caveated",0.25,IF(N387="Absent","",0)))))</x:f>
      </x:c>
    </x:row>
    <x:row r="388" ht="38" customHeight="1">
      <x:c r="A388" s="207" t="str">
        <x:f>IF(B388="","","RUN-"&amp;RIGHT("000"&amp;(ROW()-6),3))</x:f>
      </x:c>
      <x:c r="B388" s="236"/>
      <x:c r="C388" s="137"/>
      <x:c r="D388" s="137"/>
      <x:c r="E388" s="137"/>
      <x:c r="F388" s="137"/>
      <x:c r="G388" s="137"/>
      <x:c r="H388" s="137"/>
      <x:c r="I388" s="137"/>
      <x:c r="J388" s="137"/>
      <x:c r="K388" s="137"/>
      <x:c r="L388" s="137"/>
      <x:c r="M388" s="137"/>
      <x:c r="N388" s="137"/>
      <x:c r="O388" s="137"/>
      <x:c r="P388" s="137"/>
      <x:c r="Q388" s="138"/>
      <x:c r="R388" s="249" t="str">
        <x:f>IF(G388="Completed",IF(H388="Yes",1,0),"")</x:f>
      </x:c>
      <x:c r="S388" s="250" t="str">
        <x:f>IF(G388="Completed",IF(I388="Yes",1,0),"")</x:f>
      </x:c>
      <x:c r="T388" s="250" t="str">
        <x:f>IF(J388&lt;&gt;"Yes","",IF(K388="Yes",1,IF(K388="Partly",0.5,IF(K388="No",0,""))))</x:f>
      </x:c>
      <x:c r="U388" s="250" t="str">
        <x:f>IF(G388="Completed",IF(L388="Yes",1,0),"")</x:f>
      </x:c>
      <x:c r="V388" s="251" t="str">
        <x:f>IF(G388&lt;&gt;"Completed","",IF(N388="Positive",1,IF(N388="Neutral",0.5,IF(N388="Caveated",0.25,IF(N388="Absent","",0)))))</x:f>
      </x:c>
    </x:row>
    <x:row r="389" ht="38" customHeight="1">
      <x:c r="A389" s="207" t="str">
        <x:f>IF(B389="","","RUN-"&amp;RIGHT("000"&amp;(ROW()-6),3))</x:f>
      </x:c>
      <x:c r="B389" s="236"/>
      <x:c r="C389" s="137"/>
      <x:c r="D389" s="137"/>
      <x:c r="E389" s="137"/>
      <x:c r="F389" s="137"/>
      <x:c r="G389" s="137"/>
      <x:c r="H389" s="137"/>
      <x:c r="I389" s="137"/>
      <x:c r="J389" s="137"/>
      <x:c r="K389" s="137"/>
      <x:c r="L389" s="137"/>
      <x:c r="M389" s="137"/>
      <x:c r="N389" s="137"/>
      <x:c r="O389" s="137"/>
      <x:c r="P389" s="137"/>
      <x:c r="Q389" s="138"/>
      <x:c r="R389" s="249" t="str">
        <x:f>IF(G389="Completed",IF(H389="Yes",1,0),"")</x:f>
      </x:c>
      <x:c r="S389" s="250" t="str">
        <x:f>IF(G389="Completed",IF(I389="Yes",1,0),"")</x:f>
      </x:c>
      <x:c r="T389" s="250" t="str">
        <x:f>IF(J389&lt;&gt;"Yes","",IF(K389="Yes",1,IF(K389="Partly",0.5,IF(K389="No",0,""))))</x:f>
      </x:c>
      <x:c r="U389" s="250" t="str">
        <x:f>IF(G389="Completed",IF(L389="Yes",1,0),"")</x:f>
      </x:c>
      <x:c r="V389" s="251" t="str">
        <x:f>IF(G389&lt;&gt;"Completed","",IF(N389="Positive",1,IF(N389="Neutral",0.5,IF(N389="Caveated",0.25,IF(N389="Absent","",0)))))</x:f>
      </x:c>
    </x:row>
    <x:row r="390" ht="38" customHeight="1">
      <x:c r="A390" s="207" t="str">
        <x:f>IF(B390="","","RUN-"&amp;RIGHT("000"&amp;(ROW()-6),3))</x:f>
      </x:c>
      <x:c r="B390" s="236"/>
      <x:c r="C390" s="137"/>
      <x:c r="D390" s="137"/>
      <x:c r="E390" s="137"/>
      <x:c r="F390" s="137"/>
      <x:c r="G390" s="137"/>
      <x:c r="H390" s="137"/>
      <x:c r="I390" s="137"/>
      <x:c r="J390" s="137"/>
      <x:c r="K390" s="137"/>
      <x:c r="L390" s="137"/>
      <x:c r="M390" s="137"/>
      <x:c r="N390" s="137"/>
      <x:c r="O390" s="137"/>
      <x:c r="P390" s="137"/>
      <x:c r="Q390" s="138"/>
      <x:c r="R390" s="249" t="str">
        <x:f>IF(G390="Completed",IF(H390="Yes",1,0),"")</x:f>
      </x:c>
      <x:c r="S390" s="250" t="str">
        <x:f>IF(G390="Completed",IF(I390="Yes",1,0),"")</x:f>
      </x:c>
      <x:c r="T390" s="250" t="str">
        <x:f>IF(J390&lt;&gt;"Yes","",IF(K390="Yes",1,IF(K390="Partly",0.5,IF(K390="No",0,""))))</x:f>
      </x:c>
      <x:c r="U390" s="250" t="str">
        <x:f>IF(G390="Completed",IF(L390="Yes",1,0),"")</x:f>
      </x:c>
      <x:c r="V390" s="251" t="str">
        <x:f>IF(G390&lt;&gt;"Completed","",IF(N390="Positive",1,IF(N390="Neutral",0.5,IF(N390="Caveated",0.25,IF(N390="Absent","",0)))))</x:f>
      </x:c>
    </x:row>
    <x:row r="391" ht="38" customHeight="1">
      <x:c r="A391" s="207" t="str">
        <x:f>IF(B391="","","RUN-"&amp;RIGHT("000"&amp;(ROW()-6),3))</x:f>
      </x:c>
      <x:c r="B391" s="236"/>
      <x:c r="C391" s="137"/>
      <x:c r="D391" s="137"/>
      <x:c r="E391" s="137"/>
      <x:c r="F391" s="137"/>
      <x:c r="G391" s="137"/>
      <x:c r="H391" s="137"/>
      <x:c r="I391" s="137"/>
      <x:c r="J391" s="137"/>
      <x:c r="K391" s="137"/>
      <x:c r="L391" s="137"/>
      <x:c r="M391" s="137"/>
      <x:c r="N391" s="137"/>
      <x:c r="O391" s="137"/>
      <x:c r="P391" s="137"/>
      <x:c r="Q391" s="138"/>
      <x:c r="R391" s="249" t="str">
        <x:f>IF(G391="Completed",IF(H391="Yes",1,0),"")</x:f>
      </x:c>
      <x:c r="S391" s="250" t="str">
        <x:f>IF(G391="Completed",IF(I391="Yes",1,0),"")</x:f>
      </x:c>
      <x:c r="T391" s="250" t="str">
        <x:f>IF(J391&lt;&gt;"Yes","",IF(K391="Yes",1,IF(K391="Partly",0.5,IF(K391="No",0,""))))</x:f>
      </x:c>
      <x:c r="U391" s="250" t="str">
        <x:f>IF(G391="Completed",IF(L391="Yes",1,0),"")</x:f>
      </x:c>
      <x:c r="V391" s="251" t="str">
        <x:f>IF(G391&lt;&gt;"Completed","",IF(N391="Positive",1,IF(N391="Neutral",0.5,IF(N391="Caveated",0.25,IF(N391="Absent","",0)))))</x:f>
      </x:c>
    </x:row>
    <x:row r="392" ht="38" customHeight="1">
      <x:c r="A392" s="207" t="str">
        <x:f>IF(B392="","","RUN-"&amp;RIGHT("000"&amp;(ROW()-6),3))</x:f>
      </x:c>
      <x:c r="B392" s="236"/>
      <x:c r="C392" s="137"/>
      <x:c r="D392" s="137"/>
      <x:c r="E392" s="137"/>
      <x:c r="F392" s="137"/>
      <x:c r="G392" s="137"/>
      <x:c r="H392" s="137"/>
      <x:c r="I392" s="137"/>
      <x:c r="J392" s="137"/>
      <x:c r="K392" s="137"/>
      <x:c r="L392" s="137"/>
      <x:c r="M392" s="137"/>
      <x:c r="N392" s="137"/>
      <x:c r="O392" s="137"/>
      <x:c r="P392" s="137"/>
      <x:c r="Q392" s="138"/>
      <x:c r="R392" s="249" t="str">
        <x:f>IF(G392="Completed",IF(H392="Yes",1,0),"")</x:f>
      </x:c>
      <x:c r="S392" s="250" t="str">
        <x:f>IF(G392="Completed",IF(I392="Yes",1,0),"")</x:f>
      </x:c>
      <x:c r="T392" s="250" t="str">
        <x:f>IF(J392&lt;&gt;"Yes","",IF(K392="Yes",1,IF(K392="Partly",0.5,IF(K392="No",0,""))))</x:f>
      </x:c>
      <x:c r="U392" s="250" t="str">
        <x:f>IF(G392="Completed",IF(L392="Yes",1,0),"")</x:f>
      </x:c>
      <x:c r="V392" s="251" t="str">
        <x:f>IF(G392&lt;&gt;"Completed","",IF(N392="Positive",1,IF(N392="Neutral",0.5,IF(N392="Caveated",0.25,IF(N392="Absent","",0)))))</x:f>
      </x:c>
    </x:row>
    <x:row r="393" ht="38" customHeight="1">
      <x:c r="A393" s="207" t="str">
        <x:f>IF(B393="","","RUN-"&amp;RIGHT("000"&amp;(ROW()-6),3))</x:f>
      </x:c>
      <x:c r="B393" s="236"/>
      <x:c r="C393" s="137"/>
      <x:c r="D393" s="137"/>
      <x:c r="E393" s="137"/>
      <x:c r="F393" s="137"/>
      <x:c r="G393" s="137"/>
      <x:c r="H393" s="137"/>
      <x:c r="I393" s="137"/>
      <x:c r="J393" s="137"/>
      <x:c r="K393" s="137"/>
      <x:c r="L393" s="137"/>
      <x:c r="M393" s="137"/>
      <x:c r="N393" s="137"/>
      <x:c r="O393" s="137"/>
      <x:c r="P393" s="137"/>
      <x:c r="Q393" s="138"/>
      <x:c r="R393" s="249" t="str">
        <x:f>IF(G393="Completed",IF(H393="Yes",1,0),"")</x:f>
      </x:c>
      <x:c r="S393" s="250" t="str">
        <x:f>IF(G393="Completed",IF(I393="Yes",1,0),"")</x:f>
      </x:c>
      <x:c r="T393" s="250" t="str">
        <x:f>IF(J393&lt;&gt;"Yes","",IF(K393="Yes",1,IF(K393="Partly",0.5,IF(K393="No",0,""))))</x:f>
      </x:c>
      <x:c r="U393" s="250" t="str">
        <x:f>IF(G393="Completed",IF(L393="Yes",1,0),"")</x:f>
      </x:c>
      <x:c r="V393" s="251" t="str">
        <x:f>IF(G393&lt;&gt;"Completed","",IF(N393="Positive",1,IF(N393="Neutral",0.5,IF(N393="Caveated",0.25,IF(N393="Absent","",0)))))</x:f>
      </x:c>
    </x:row>
    <x:row r="394" ht="38" customHeight="1">
      <x:c r="A394" s="207" t="str">
        <x:f>IF(B394="","","RUN-"&amp;RIGHT("000"&amp;(ROW()-6),3))</x:f>
      </x:c>
      <x:c r="B394" s="236"/>
      <x:c r="C394" s="137"/>
      <x:c r="D394" s="137"/>
      <x:c r="E394" s="137"/>
      <x:c r="F394" s="137"/>
      <x:c r="G394" s="137"/>
      <x:c r="H394" s="137"/>
      <x:c r="I394" s="137"/>
      <x:c r="J394" s="137"/>
      <x:c r="K394" s="137"/>
      <x:c r="L394" s="137"/>
      <x:c r="M394" s="137"/>
      <x:c r="N394" s="137"/>
      <x:c r="O394" s="137"/>
      <x:c r="P394" s="137"/>
      <x:c r="Q394" s="138"/>
      <x:c r="R394" s="249" t="str">
        <x:f>IF(G394="Completed",IF(H394="Yes",1,0),"")</x:f>
      </x:c>
      <x:c r="S394" s="250" t="str">
        <x:f>IF(G394="Completed",IF(I394="Yes",1,0),"")</x:f>
      </x:c>
      <x:c r="T394" s="250" t="str">
        <x:f>IF(J394&lt;&gt;"Yes","",IF(K394="Yes",1,IF(K394="Partly",0.5,IF(K394="No",0,""))))</x:f>
      </x:c>
      <x:c r="U394" s="250" t="str">
        <x:f>IF(G394="Completed",IF(L394="Yes",1,0),"")</x:f>
      </x:c>
      <x:c r="V394" s="251" t="str">
        <x:f>IF(G394&lt;&gt;"Completed","",IF(N394="Positive",1,IF(N394="Neutral",0.5,IF(N394="Caveated",0.25,IF(N394="Absent","",0)))))</x:f>
      </x:c>
    </x:row>
    <x:row r="395" ht="38" customHeight="1">
      <x:c r="A395" s="207" t="str">
        <x:f>IF(B395="","","RUN-"&amp;RIGHT("000"&amp;(ROW()-6),3))</x:f>
      </x:c>
      <x:c r="B395" s="236"/>
      <x:c r="C395" s="137"/>
      <x:c r="D395" s="137"/>
      <x:c r="E395" s="137"/>
      <x:c r="F395" s="137"/>
      <x:c r="G395" s="137"/>
      <x:c r="H395" s="137"/>
      <x:c r="I395" s="137"/>
      <x:c r="J395" s="137"/>
      <x:c r="K395" s="137"/>
      <x:c r="L395" s="137"/>
      <x:c r="M395" s="137"/>
      <x:c r="N395" s="137"/>
      <x:c r="O395" s="137"/>
      <x:c r="P395" s="137"/>
      <x:c r="Q395" s="138"/>
      <x:c r="R395" s="249" t="str">
        <x:f>IF(G395="Completed",IF(H395="Yes",1,0),"")</x:f>
      </x:c>
      <x:c r="S395" s="250" t="str">
        <x:f>IF(G395="Completed",IF(I395="Yes",1,0),"")</x:f>
      </x:c>
      <x:c r="T395" s="250" t="str">
        <x:f>IF(J395&lt;&gt;"Yes","",IF(K395="Yes",1,IF(K395="Partly",0.5,IF(K395="No",0,""))))</x:f>
      </x:c>
      <x:c r="U395" s="250" t="str">
        <x:f>IF(G395="Completed",IF(L395="Yes",1,0),"")</x:f>
      </x:c>
      <x:c r="V395" s="251" t="str">
        <x:f>IF(G395&lt;&gt;"Completed","",IF(N395="Positive",1,IF(N395="Neutral",0.5,IF(N395="Caveated",0.25,IF(N395="Absent","",0)))))</x:f>
      </x:c>
    </x:row>
    <x:row r="396" ht="38" customHeight="1">
      <x:c r="A396" s="207" t="str">
        <x:f>IF(B396="","","RUN-"&amp;RIGHT("000"&amp;(ROW()-6),3))</x:f>
      </x:c>
      <x:c r="B396" s="236"/>
      <x:c r="C396" s="137"/>
      <x:c r="D396" s="137"/>
      <x:c r="E396" s="137"/>
      <x:c r="F396" s="137"/>
      <x:c r="G396" s="137"/>
      <x:c r="H396" s="137"/>
      <x:c r="I396" s="137"/>
      <x:c r="J396" s="137"/>
      <x:c r="K396" s="137"/>
      <x:c r="L396" s="137"/>
      <x:c r="M396" s="137"/>
      <x:c r="N396" s="137"/>
      <x:c r="O396" s="137"/>
      <x:c r="P396" s="137"/>
      <x:c r="Q396" s="138"/>
      <x:c r="R396" s="249" t="str">
        <x:f>IF(G396="Completed",IF(H396="Yes",1,0),"")</x:f>
      </x:c>
      <x:c r="S396" s="250" t="str">
        <x:f>IF(G396="Completed",IF(I396="Yes",1,0),"")</x:f>
      </x:c>
      <x:c r="T396" s="250" t="str">
        <x:f>IF(J396&lt;&gt;"Yes","",IF(K396="Yes",1,IF(K396="Partly",0.5,IF(K396="No",0,""))))</x:f>
      </x:c>
      <x:c r="U396" s="250" t="str">
        <x:f>IF(G396="Completed",IF(L396="Yes",1,0),"")</x:f>
      </x:c>
      <x:c r="V396" s="251" t="str">
        <x:f>IF(G396&lt;&gt;"Completed","",IF(N396="Positive",1,IF(N396="Neutral",0.5,IF(N396="Caveated",0.25,IF(N396="Absent","",0)))))</x:f>
      </x:c>
    </x:row>
    <x:row r="397" ht="38" customHeight="1">
      <x:c r="A397" s="207" t="str">
        <x:f>IF(B397="","","RUN-"&amp;RIGHT("000"&amp;(ROW()-6),3))</x:f>
      </x:c>
      <x:c r="B397" s="236"/>
      <x:c r="C397" s="137"/>
      <x:c r="D397" s="137"/>
      <x:c r="E397" s="137"/>
      <x:c r="F397" s="137"/>
      <x:c r="G397" s="137"/>
      <x:c r="H397" s="137"/>
      <x:c r="I397" s="137"/>
      <x:c r="J397" s="137"/>
      <x:c r="K397" s="137"/>
      <x:c r="L397" s="137"/>
      <x:c r="M397" s="137"/>
      <x:c r="N397" s="137"/>
      <x:c r="O397" s="137"/>
      <x:c r="P397" s="137"/>
      <x:c r="Q397" s="138"/>
      <x:c r="R397" s="249" t="str">
        <x:f>IF(G397="Completed",IF(H397="Yes",1,0),"")</x:f>
      </x:c>
      <x:c r="S397" s="250" t="str">
        <x:f>IF(G397="Completed",IF(I397="Yes",1,0),"")</x:f>
      </x:c>
      <x:c r="T397" s="250" t="str">
        <x:f>IF(J397&lt;&gt;"Yes","",IF(K397="Yes",1,IF(K397="Partly",0.5,IF(K397="No",0,""))))</x:f>
      </x:c>
      <x:c r="U397" s="250" t="str">
        <x:f>IF(G397="Completed",IF(L397="Yes",1,0),"")</x:f>
      </x:c>
      <x:c r="V397" s="251" t="str">
        <x:f>IF(G397&lt;&gt;"Completed","",IF(N397="Positive",1,IF(N397="Neutral",0.5,IF(N397="Caveated",0.25,IF(N397="Absent","",0)))))</x:f>
      </x:c>
    </x:row>
    <x:row r="398" ht="38" customHeight="1">
      <x:c r="A398" s="207" t="str">
        <x:f>IF(B398="","","RUN-"&amp;RIGHT("000"&amp;(ROW()-6),3))</x:f>
      </x:c>
      <x:c r="B398" s="236"/>
      <x:c r="C398" s="137"/>
      <x:c r="D398" s="137"/>
      <x:c r="E398" s="137"/>
      <x:c r="F398" s="137"/>
      <x:c r="G398" s="137"/>
      <x:c r="H398" s="137"/>
      <x:c r="I398" s="137"/>
      <x:c r="J398" s="137"/>
      <x:c r="K398" s="137"/>
      <x:c r="L398" s="137"/>
      <x:c r="M398" s="137"/>
      <x:c r="N398" s="137"/>
      <x:c r="O398" s="137"/>
      <x:c r="P398" s="137"/>
      <x:c r="Q398" s="138"/>
      <x:c r="R398" s="249" t="str">
        <x:f>IF(G398="Completed",IF(H398="Yes",1,0),"")</x:f>
      </x:c>
      <x:c r="S398" s="250" t="str">
        <x:f>IF(G398="Completed",IF(I398="Yes",1,0),"")</x:f>
      </x:c>
      <x:c r="T398" s="250" t="str">
        <x:f>IF(J398&lt;&gt;"Yes","",IF(K398="Yes",1,IF(K398="Partly",0.5,IF(K398="No",0,""))))</x:f>
      </x:c>
      <x:c r="U398" s="250" t="str">
        <x:f>IF(G398="Completed",IF(L398="Yes",1,0),"")</x:f>
      </x:c>
      <x:c r="V398" s="251" t="str">
        <x:f>IF(G398&lt;&gt;"Completed","",IF(N398="Positive",1,IF(N398="Neutral",0.5,IF(N398="Caveated",0.25,IF(N398="Absent","",0)))))</x:f>
      </x:c>
    </x:row>
    <x:row r="399" ht="38" customHeight="1">
      <x:c r="A399" s="207" t="str">
        <x:f>IF(B399="","","RUN-"&amp;RIGHT("000"&amp;(ROW()-6),3))</x:f>
      </x:c>
      <x:c r="B399" s="236"/>
      <x:c r="C399" s="137"/>
      <x:c r="D399" s="137"/>
      <x:c r="E399" s="137"/>
      <x:c r="F399" s="137"/>
      <x:c r="G399" s="137"/>
      <x:c r="H399" s="137"/>
      <x:c r="I399" s="137"/>
      <x:c r="J399" s="137"/>
      <x:c r="K399" s="137"/>
      <x:c r="L399" s="137"/>
      <x:c r="M399" s="137"/>
      <x:c r="N399" s="137"/>
      <x:c r="O399" s="137"/>
      <x:c r="P399" s="137"/>
      <x:c r="Q399" s="138"/>
      <x:c r="R399" s="249" t="str">
        <x:f>IF(G399="Completed",IF(H399="Yes",1,0),"")</x:f>
      </x:c>
      <x:c r="S399" s="250" t="str">
        <x:f>IF(G399="Completed",IF(I399="Yes",1,0),"")</x:f>
      </x:c>
      <x:c r="T399" s="250" t="str">
        <x:f>IF(J399&lt;&gt;"Yes","",IF(K399="Yes",1,IF(K399="Partly",0.5,IF(K399="No",0,""))))</x:f>
      </x:c>
      <x:c r="U399" s="250" t="str">
        <x:f>IF(G399="Completed",IF(L399="Yes",1,0),"")</x:f>
      </x:c>
      <x:c r="V399" s="251" t="str">
        <x:f>IF(G399&lt;&gt;"Completed","",IF(N399="Positive",1,IF(N399="Neutral",0.5,IF(N399="Caveated",0.25,IF(N399="Absent","",0)))))</x:f>
      </x:c>
    </x:row>
    <x:row r="400" ht="38" customHeight="1">
      <x:c r="A400" s="207" t="str">
        <x:f>IF(B400="","","RUN-"&amp;RIGHT("000"&amp;(ROW()-6),3))</x:f>
      </x:c>
      <x:c r="B400" s="236"/>
      <x:c r="C400" s="137"/>
      <x:c r="D400" s="137"/>
      <x:c r="E400" s="137"/>
      <x:c r="F400" s="137"/>
      <x:c r="G400" s="137"/>
      <x:c r="H400" s="137"/>
      <x:c r="I400" s="137"/>
      <x:c r="J400" s="137"/>
      <x:c r="K400" s="137"/>
      <x:c r="L400" s="137"/>
      <x:c r="M400" s="137"/>
      <x:c r="N400" s="137"/>
      <x:c r="O400" s="137"/>
      <x:c r="P400" s="137"/>
      <x:c r="Q400" s="138"/>
      <x:c r="R400" s="249" t="str">
        <x:f>IF(G400="Completed",IF(H400="Yes",1,0),"")</x:f>
      </x:c>
      <x:c r="S400" s="250" t="str">
        <x:f>IF(G400="Completed",IF(I400="Yes",1,0),"")</x:f>
      </x:c>
      <x:c r="T400" s="250" t="str">
        <x:f>IF(J400&lt;&gt;"Yes","",IF(K400="Yes",1,IF(K400="Partly",0.5,IF(K400="No",0,""))))</x:f>
      </x:c>
      <x:c r="U400" s="250" t="str">
        <x:f>IF(G400="Completed",IF(L400="Yes",1,0),"")</x:f>
      </x:c>
      <x:c r="V400" s="251" t="str">
        <x:f>IF(G400&lt;&gt;"Completed","",IF(N400="Positive",1,IF(N400="Neutral",0.5,IF(N400="Caveated",0.25,IF(N400="Absent","",0)))))</x:f>
      </x:c>
    </x:row>
    <x:row r="401" ht="38" customHeight="1">
      <x:c r="A401" s="207" t="str">
        <x:f>IF(B401="","","RUN-"&amp;RIGHT("000"&amp;(ROW()-6),3))</x:f>
      </x:c>
      <x:c r="B401" s="236"/>
      <x:c r="C401" s="137"/>
      <x:c r="D401" s="137"/>
      <x:c r="E401" s="137"/>
      <x:c r="F401" s="137"/>
      <x:c r="G401" s="137"/>
      <x:c r="H401" s="137"/>
      <x:c r="I401" s="137"/>
      <x:c r="J401" s="137"/>
      <x:c r="K401" s="137"/>
      <x:c r="L401" s="137"/>
      <x:c r="M401" s="137"/>
      <x:c r="N401" s="137"/>
      <x:c r="O401" s="137"/>
      <x:c r="P401" s="137"/>
      <x:c r="Q401" s="138"/>
      <x:c r="R401" s="249" t="str">
        <x:f>IF(G401="Completed",IF(H401="Yes",1,0),"")</x:f>
      </x:c>
      <x:c r="S401" s="250" t="str">
        <x:f>IF(G401="Completed",IF(I401="Yes",1,0),"")</x:f>
      </x:c>
      <x:c r="T401" s="250" t="str">
        <x:f>IF(J401&lt;&gt;"Yes","",IF(K401="Yes",1,IF(K401="Partly",0.5,IF(K401="No",0,""))))</x:f>
      </x:c>
      <x:c r="U401" s="250" t="str">
        <x:f>IF(G401="Completed",IF(L401="Yes",1,0),"")</x:f>
      </x:c>
      <x:c r="V401" s="251" t="str">
        <x:f>IF(G401&lt;&gt;"Completed","",IF(N401="Positive",1,IF(N401="Neutral",0.5,IF(N401="Caveated",0.25,IF(N401="Absent","",0)))))</x:f>
      </x:c>
    </x:row>
    <x:row r="402" ht="38" customHeight="1">
      <x:c r="A402" s="207" t="str">
        <x:f>IF(B402="","","RUN-"&amp;RIGHT("000"&amp;(ROW()-6),3))</x:f>
      </x:c>
      <x:c r="B402" s="236"/>
      <x:c r="C402" s="137"/>
      <x:c r="D402" s="137"/>
      <x:c r="E402" s="137"/>
      <x:c r="F402" s="137"/>
      <x:c r="G402" s="137"/>
      <x:c r="H402" s="137"/>
      <x:c r="I402" s="137"/>
      <x:c r="J402" s="137"/>
      <x:c r="K402" s="137"/>
      <x:c r="L402" s="137"/>
      <x:c r="M402" s="137"/>
      <x:c r="N402" s="137"/>
      <x:c r="O402" s="137"/>
      <x:c r="P402" s="137"/>
      <x:c r="Q402" s="138"/>
      <x:c r="R402" s="249" t="str">
        <x:f>IF(G402="Completed",IF(H402="Yes",1,0),"")</x:f>
      </x:c>
      <x:c r="S402" s="250" t="str">
        <x:f>IF(G402="Completed",IF(I402="Yes",1,0),"")</x:f>
      </x:c>
      <x:c r="T402" s="250" t="str">
        <x:f>IF(J402&lt;&gt;"Yes","",IF(K402="Yes",1,IF(K402="Partly",0.5,IF(K402="No",0,""))))</x:f>
      </x:c>
      <x:c r="U402" s="250" t="str">
        <x:f>IF(G402="Completed",IF(L402="Yes",1,0),"")</x:f>
      </x:c>
      <x:c r="V402" s="251" t="str">
        <x:f>IF(G402&lt;&gt;"Completed","",IF(N402="Positive",1,IF(N402="Neutral",0.5,IF(N402="Caveated",0.25,IF(N402="Absent","",0)))))</x:f>
      </x:c>
    </x:row>
    <x:row r="403" ht="38" customHeight="1">
      <x:c r="A403" s="207" t="str">
        <x:f>IF(B403="","","RUN-"&amp;RIGHT("000"&amp;(ROW()-6),3))</x:f>
      </x:c>
      <x:c r="B403" s="236"/>
      <x:c r="C403" s="137"/>
      <x:c r="D403" s="137"/>
      <x:c r="E403" s="137"/>
      <x:c r="F403" s="137"/>
      <x:c r="G403" s="137"/>
      <x:c r="H403" s="137"/>
      <x:c r="I403" s="137"/>
      <x:c r="J403" s="137"/>
      <x:c r="K403" s="137"/>
      <x:c r="L403" s="137"/>
      <x:c r="M403" s="137"/>
      <x:c r="N403" s="137"/>
      <x:c r="O403" s="137"/>
      <x:c r="P403" s="137"/>
      <x:c r="Q403" s="138"/>
      <x:c r="R403" s="249" t="str">
        <x:f>IF(G403="Completed",IF(H403="Yes",1,0),"")</x:f>
      </x:c>
      <x:c r="S403" s="250" t="str">
        <x:f>IF(G403="Completed",IF(I403="Yes",1,0),"")</x:f>
      </x:c>
      <x:c r="T403" s="250" t="str">
        <x:f>IF(J403&lt;&gt;"Yes","",IF(K403="Yes",1,IF(K403="Partly",0.5,IF(K403="No",0,""))))</x:f>
      </x:c>
      <x:c r="U403" s="250" t="str">
        <x:f>IF(G403="Completed",IF(L403="Yes",1,0),"")</x:f>
      </x:c>
      <x:c r="V403" s="251" t="str">
        <x:f>IF(G403&lt;&gt;"Completed","",IF(N403="Positive",1,IF(N403="Neutral",0.5,IF(N403="Caveated",0.25,IF(N403="Absent","",0)))))</x:f>
      </x:c>
    </x:row>
    <x:row r="404" ht="38" customHeight="1">
      <x:c r="A404" s="207" t="str">
        <x:f>IF(B404="","","RUN-"&amp;RIGHT("000"&amp;(ROW()-6),3))</x:f>
      </x:c>
      <x:c r="B404" s="236"/>
      <x:c r="C404" s="137"/>
      <x:c r="D404" s="137"/>
      <x:c r="E404" s="137"/>
      <x:c r="F404" s="137"/>
      <x:c r="G404" s="137"/>
      <x:c r="H404" s="137"/>
      <x:c r="I404" s="137"/>
      <x:c r="J404" s="137"/>
      <x:c r="K404" s="137"/>
      <x:c r="L404" s="137"/>
      <x:c r="M404" s="137"/>
      <x:c r="N404" s="137"/>
      <x:c r="O404" s="137"/>
      <x:c r="P404" s="137"/>
      <x:c r="Q404" s="138"/>
      <x:c r="R404" s="249" t="str">
        <x:f>IF(G404="Completed",IF(H404="Yes",1,0),"")</x:f>
      </x:c>
      <x:c r="S404" s="250" t="str">
        <x:f>IF(G404="Completed",IF(I404="Yes",1,0),"")</x:f>
      </x:c>
      <x:c r="T404" s="250" t="str">
        <x:f>IF(J404&lt;&gt;"Yes","",IF(K404="Yes",1,IF(K404="Partly",0.5,IF(K404="No",0,""))))</x:f>
      </x:c>
      <x:c r="U404" s="250" t="str">
        <x:f>IF(G404="Completed",IF(L404="Yes",1,0),"")</x:f>
      </x:c>
      <x:c r="V404" s="251" t="str">
        <x:f>IF(G404&lt;&gt;"Completed","",IF(N404="Positive",1,IF(N404="Neutral",0.5,IF(N404="Caveated",0.25,IF(N404="Absent","",0)))))</x:f>
      </x:c>
    </x:row>
    <x:row r="405" ht="38" customHeight="1">
      <x:c r="A405" s="207" t="str">
        <x:f>IF(B405="","","RUN-"&amp;RIGHT("000"&amp;(ROW()-6),3))</x:f>
      </x:c>
      <x:c r="B405" s="236"/>
      <x:c r="C405" s="137"/>
      <x:c r="D405" s="137"/>
      <x:c r="E405" s="137"/>
      <x:c r="F405" s="137"/>
      <x:c r="G405" s="137"/>
      <x:c r="H405" s="137"/>
      <x:c r="I405" s="137"/>
      <x:c r="J405" s="137"/>
      <x:c r="K405" s="137"/>
      <x:c r="L405" s="137"/>
      <x:c r="M405" s="137"/>
      <x:c r="N405" s="137"/>
      <x:c r="O405" s="137"/>
      <x:c r="P405" s="137"/>
      <x:c r="Q405" s="138"/>
      <x:c r="R405" s="249" t="str">
        <x:f>IF(G405="Completed",IF(H405="Yes",1,0),"")</x:f>
      </x:c>
      <x:c r="S405" s="250" t="str">
        <x:f>IF(G405="Completed",IF(I405="Yes",1,0),"")</x:f>
      </x:c>
      <x:c r="T405" s="250" t="str">
        <x:f>IF(J405&lt;&gt;"Yes","",IF(K405="Yes",1,IF(K405="Partly",0.5,IF(K405="No",0,""))))</x:f>
      </x:c>
      <x:c r="U405" s="250" t="str">
        <x:f>IF(G405="Completed",IF(L405="Yes",1,0),"")</x:f>
      </x:c>
      <x:c r="V405" s="251" t="str">
        <x:f>IF(G405&lt;&gt;"Completed","",IF(N405="Positive",1,IF(N405="Neutral",0.5,IF(N405="Caveated",0.25,IF(N405="Absent","",0)))))</x:f>
      </x:c>
    </x:row>
    <x:row r="406" ht="38" customHeight="1">
      <x:c r="A406" s="207" t="str">
        <x:f>IF(B406="","","RUN-"&amp;RIGHT("000"&amp;(ROW()-6),3))</x:f>
      </x:c>
      <x:c r="B406" s="236"/>
      <x:c r="C406" s="137"/>
      <x:c r="D406" s="137"/>
      <x:c r="E406" s="137"/>
      <x:c r="F406" s="137"/>
      <x:c r="G406" s="137"/>
      <x:c r="H406" s="137"/>
      <x:c r="I406" s="137"/>
      <x:c r="J406" s="137"/>
      <x:c r="K406" s="137"/>
      <x:c r="L406" s="137"/>
      <x:c r="M406" s="137"/>
      <x:c r="N406" s="137"/>
      <x:c r="O406" s="137"/>
      <x:c r="P406" s="137"/>
      <x:c r="Q406" s="138"/>
      <x:c r="R406" s="249" t="str">
        <x:f>IF(G406="Completed",IF(H406="Yes",1,0),"")</x:f>
      </x:c>
      <x:c r="S406" s="250" t="str">
        <x:f>IF(G406="Completed",IF(I406="Yes",1,0),"")</x:f>
      </x:c>
      <x:c r="T406" s="250" t="str">
        <x:f>IF(J406&lt;&gt;"Yes","",IF(K406="Yes",1,IF(K406="Partly",0.5,IF(K406="No",0,""))))</x:f>
      </x:c>
      <x:c r="U406" s="250" t="str">
        <x:f>IF(G406="Completed",IF(L406="Yes",1,0),"")</x:f>
      </x:c>
      <x:c r="V406" s="251" t="str">
        <x:f>IF(G406&lt;&gt;"Completed","",IF(N406="Positive",1,IF(N406="Neutral",0.5,IF(N406="Caveated",0.25,IF(N406="Absent","",0)))))</x:f>
      </x:c>
    </x:row>
    <x:row r="407" ht="38" customHeight="1">
      <x:c r="A407" s="207" t="str">
        <x:f>IF(B407="","","RUN-"&amp;RIGHT("000"&amp;(ROW()-6),3))</x:f>
      </x:c>
      <x:c r="B407" s="236"/>
      <x:c r="C407" s="137"/>
      <x:c r="D407" s="137"/>
      <x:c r="E407" s="137"/>
      <x:c r="F407" s="137"/>
      <x:c r="G407" s="137"/>
      <x:c r="H407" s="137"/>
      <x:c r="I407" s="137"/>
      <x:c r="J407" s="137"/>
      <x:c r="K407" s="137"/>
      <x:c r="L407" s="137"/>
      <x:c r="M407" s="137"/>
      <x:c r="N407" s="137"/>
      <x:c r="O407" s="137"/>
      <x:c r="P407" s="137"/>
      <x:c r="Q407" s="138"/>
      <x:c r="R407" s="249" t="str">
        <x:f>IF(G407="Completed",IF(H407="Yes",1,0),"")</x:f>
      </x:c>
      <x:c r="S407" s="250" t="str">
        <x:f>IF(G407="Completed",IF(I407="Yes",1,0),"")</x:f>
      </x:c>
      <x:c r="T407" s="250" t="str">
        <x:f>IF(J407&lt;&gt;"Yes","",IF(K407="Yes",1,IF(K407="Partly",0.5,IF(K407="No",0,""))))</x:f>
      </x:c>
      <x:c r="U407" s="250" t="str">
        <x:f>IF(G407="Completed",IF(L407="Yes",1,0),"")</x:f>
      </x:c>
      <x:c r="V407" s="251" t="str">
        <x:f>IF(G407&lt;&gt;"Completed","",IF(N407="Positive",1,IF(N407="Neutral",0.5,IF(N407="Caveated",0.25,IF(N407="Absent","",0)))))</x:f>
      </x:c>
    </x:row>
    <x:row r="408" ht="38" customHeight="1">
      <x:c r="A408" s="207" t="str">
        <x:f>IF(B408="","","RUN-"&amp;RIGHT("000"&amp;(ROW()-6),3))</x:f>
      </x:c>
      <x:c r="B408" s="236"/>
      <x:c r="C408" s="137"/>
      <x:c r="D408" s="137"/>
      <x:c r="E408" s="137"/>
      <x:c r="F408" s="137"/>
      <x:c r="G408" s="137"/>
      <x:c r="H408" s="137"/>
      <x:c r="I408" s="137"/>
      <x:c r="J408" s="137"/>
      <x:c r="K408" s="137"/>
      <x:c r="L408" s="137"/>
      <x:c r="M408" s="137"/>
      <x:c r="N408" s="137"/>
      <x:c r="O408" s="137"/>
      <x:c r="P408" s="137"/>
      <x:c r="Q408" s="138"/>
      <x:c r="R408" s="249" t="str">
        <x:f>IF(G408="Completed",IF(H408="Yes",1,0),"")</x:f>
      </x:c>
      <x:c r="S408" s="250" t="str">
        <x:f>IF(G408="Completed",IF(I408="Yes",1,0),"")</x:f>
      </x:c>
      <x:c r="T408" s="250" t="str">
        <x:f>IF(J408&lt;&gt;"Yes","",IF(K408="Yes",1,IF(K408="Partly",0.5,IF(K408="No",0,""))))</x:f>
      </x:c>
      <x:c r="U408" s="250" t="str">
        <x:f>IF(G408="Completed",IF(L408="Yes",1,0),"")</x:f>
      </x:c>
      <x:c r="V408" s="251" t="str">
        <x:f>IF(G408&lt;&gt;"Completed","",IF(N408="Positive",1,IF(N408="Neutral",0.5,IF(N408="Caveated",0.25,IF(N408="Absent","",0)))))</x:f>
      </x:c>
    </x:row>
    <x:row r="409" ht="38" customHeight="1">
      <x:c r="A409" s="207" t="str">
        <x:f>IF(B409="","","RUN-"&amp;RIGHT("000"&amp;(ROW()-6),3))</x:f>
      </x:c>
      <x:c r="B409" s="236"/>
      <x:c r="C409" s="137"/>
      <x:c r="D409" s="137"/>
      <x:c r="E409" s="137"/>
      <x:c r="F409" s="137"/>
      <x:c r="G409" s="137"/>
      <x:c r="H409" s="137"/>
      <x:c r="I409" s="137"/>
      <x:c r="J409" s="137"/>
      <x:c r="K409" s="137"/>
      <x:c r="L409" s="137"/>
      <x:c r="M409" s="137"/>
      <x:c r="N409" s="137"/>
      <x:c r="O409" s="137"/>
      <x:c r="P409" s="137"/>
      <x:c r="Q409" s="138"/>
      <x:c r="R409" s="249" t="str">
        <x:f>IF(G409="Completed",IF(H409="Yes",1,0),"")</x:f>
      </x:c>
      <x:c r="S409" s="250" t="str">
        <x:f>IF(G409="Completed",IF(I409="Yes",1,0),"")</x:f>
      </x:c>
      <x:c r="T409" s="250" t="str">
        <x:f>IF(J409&lt;&gt;"Yes","",IF(K409="Yes",1,IF(K409="Partly",0.5,IF(K409="No",0,""))))</x:f>
      </x:c>
      <x:c r="U409" s="250" t="str">
        <x:f>IF(G409="Completed",IF(L409="Yes",1,0),"")</x:f>
      </x:c>
      <x:c r="V409" s="251" t="str">
        <x:f>IF(G409&lt;&gt;"Completed","",IF(N409="Positive",1,IF(N409="Neutral",0.5,IF(N409="Caveated",0.25,IF(N409="Absent","",0)))))</x:f>
      </x:c>
    </x:row>
    <x:row r="410" ht="38" customHeight="1">
      <x:c r="A410" s="207" t="str">
        <x:f>IF(B410="","","RUN-"&amp;RIGHT("000"&amp;(ROW()-6),3))</x:f>
      </x:c>
      <x:c r="B410" s="236"/>
      <x:c r="C410" s="137"/>
      <x:c r="D410" s="137"/>
      <x:c r="E410" s="137"/>
      <x:c r="F410" s="137"/>
      <x:c r="G410" s="137"/>
      <x:c r="H410" s="137"/>
      <x:c r="I410" s="137"/>
      <x:c r="J410" s="137"/>
      <x:c r="K410" s="137"/>
      <x:c r="L410" s="137"/>
      <x:c r="M410" s="137"/>
      <x:c r="N410" s="137"/>
      <x:c r="O410" s="137"/>
      <x:c r="P410" s="137"/>
      <x:c r="Q410" s="138"/>
      <x:c r="R410" s="249" t="str">
        <x:f>IF(G410="Completed",IF(H410="Yes",1,0),"")</x:f>
      </x:c>
      <x:c r="S410" s="250" t="str">
        <x:f>IF(G410="Completed",IF(I410="Yes",1,0),"")</x:f>
      </x:c>
      <x:c r="T410" s="250" t="str">
        <x:f>IF(J410&lt;&gt;"Yes","",IF(K410="Yes",1,IF(K410="Partly",0.5,IF(K410="No",0,""))))</x:f>
      </x:c>
      <x:c r="U410" s="250" t="str">
        <x:f>IF(G410="Completed",IF(L410="Yes",1,0),"")</x:f>
      </x:c>
      <x:c r="V410" s="251" t="str">
        <x:f>IF(G410&lt;&gt;"Completed","",IF(N410="Positive",1,IF(N410="Neutral",0.5,IF(N410="Caveated",0.25,IF(N410="Absent","",0)))))</x:f>
      </x:c>
    </x:row>
    <x:row r="411" ht="38" customHeight="1">
      <x:c r="A411" s="207" t="str">
        <x:f>IF(B411="","","RUN-"&amp;RIGHT("000"&amp;(ROW()-6),3))</x:f>
      </x:c>
      <x:c r="B411" s="236"/>
      <x:c r="C411" s="137"/>
      <x:c r="D411" s="137"/>
      <x:c r="E411" s="137"/>
      <x:c r="F411" s="137"/>
      <x:c r="G411" s="137"/>
      <x:c r="H411" s="137"/>
      <x:c r="I411" s="137"/>
      <x:c r="J411" s="137"/>
      <x:c r="K411" s="137"/>
      <x:c r="L411" s="137"/>
      <x:c r="M411" s="137"/>
      <x:c r="N411" s="137"/>
      <x:c r="O411" s="137"/>
      <x:c r="P411" s="137"/>
      <x:c r="Q411" s="138"/>
      <x:c r="R411" s="249" t="str">
        <x:f>IF(G411="Completed",IF(H411="Yes",1,0),"")</x:f>
      </x:c>
      <x:c r="S411" s="250" t="str">
        <x:f>IF(G411="Completed",IF(I411="Yes",1,0),"")</x:f>
      </x:c>
      <x:c r="T411" s="250" t="str">
        <x:f>IF(J411&lt;&gt;"Yes","",IF(K411="Yes",1,IF(K411="Partly",0.5,IF(K411="No",0,""))))</x:f>
      </x:c>
      <x:c r="U411" s="250" t="str">
        <x:f>IF(G411="Completed",IF(L411="Yes",1,0),"")</x:f>
      </x:c>
      <x:c r="V411" s="251" t="str">
        <x:f>IF(G411&lt;&gt;"Completed","",IF(N411="Positive",1,IF(N411="Neutral",0.5,IF(N411="Caveated",0.25,IF(N411="Absent","",0)))))</x:f>
      </x:c>
    </x:row>
    <x:row r="412" ht="38" customHeight="1">
      <x:c r="A412" s="207" t="str">
        <x:f>IF(B412="","","RUN-"&amp;RIGHT("000"&amp;(ROW()-6),3))</x:f>
      </x:c>
      <x:c r="B412" s="236"/>
      <x:c r="C412" s="137"/>
      <x:c r="D412" s="137"/>
      <x:c r="E412" s="137"/>
      <x:c r="F412" s="137"/>
      <x:c r="G412" s="137"/>
      <x:c r="H412" s="137"/>
      <x:c r="I412" s="137"/>
      <x:c r="J412" s="137"/>
      <x:c r="K412" s="137"/>
      <x:c r="L412" s="137"/>
      <x:c r="M412" s="137"/>
      <x:c r="N412" s="137"/>
      <x:c r="O412" s="137"/>
      <x:c r="P412" s="137"/>
      <x:c r="Q412" s="138"/>
      <x:c r="R412" s="249" t="str">
        <x:f>IF(G412="Completed",IF(H412="Yes",1,0),"")</x:f>
      </x:c>
      <x:c r="S412" s="250" t="str">
        <x:f>IF(G412="Completed",IF(I412="Yes",1,0),"")</x:f>
      </x:c>
      <x:c r="T412" s="250" t="str">
        <x:f>IF(J412&lt;&gt;"Yes","",IF(K412="Yes",1,IF(K412="Partly",0.5,IF(K412="No",0,""))))</x:f>
      </x:c>
      <x:c r="U412" s="250" t="str">
        <x:f>IF(G412="Completed",IF(L412="Yes",1,0),"")</x:f>
      </x:c>
      <x:c r="V412" s="251" t="str">
        <x:f>IF(G412&lt;&gt;"Completed","",IF(N412="Positive",1,IF(N412="Neutral",0.5,IF(N412="Caveated",0.25,IF(N412="Absent","",0)))))</x:f>
      </x:c>
    </x:row>
    <x:row r="413" ht="38" customHeight="1">
      <x:c r="A413" s="207" t="str">
        <x:f>IF(B413="","","RUN-"&amp;RIGHT("000"&amp;(ROW()-6),3))</x:f>
      </x:c>
      <x:c r="B413" s="236"/>
      <x:c r="C413" s="137"/>
      <x:c r="D413" s="137"/>
      <x:c r="E413" s="137"/>
      <x:c r="F413" s="137"/>
      <x:c r="G413" s="137"/>
      <x:c r="H413" s="137"/>
      <x:c r="I413" s="137"/>
      <x:c r="J413" s="137"/>
      <x:c r="K413" s="137"/>
      <x:c r="L413" s="137"/>
      <x:c r="M413" s="137"/>
      <x:c r="N413" s="137"/>
      <x:c r="O413" s="137"/>
      <x:c r="P413" s="137"/>
      <x:c r="Q413" s="138"/>
      <x:c r="R413" s="249" t="str">
        <x:f>IF(G413="Completed",IF(H413="Yes",1,0),"")</x:f>
      </x:c>
      <x:c r="S413" s="250" t="str">
        <x:f>IF(G413="Completed",IF(I413="Yes",1,0),"")</x:f>
      </x:c>
      <x:c r="T413" s="250" t="str">
        <x:f>IF(J413&lt;&gt;"Yes","",IF(K413="Yes",1,IF(K413="Partly",0.5,IF(K413="No",0,""))))</x:f>
      </x:c>
      <x:c r="U413" s="250" t="str">
        <x:f>IF(G413="Completed",IF(L413="Yes",1,0),"")</x:f>
      </x:c>
      <x:c r="V413" s="251" t="str">
        <x:f>IF(G413&lt;&gt;"Completed","",IF(N413="Positive",1,IF(N413="Neutral",0.5,IF(N413="Caveated",0.25,IF(N413="Absent","",0)))))</x:f>
      </x:c>
    </x:row>
    <x:row r="414" ht="38" customHeight="1">
      <x:c r="A414" s="207" t="str">
        <x:f>IF(B414="","","RUN-"&amp;RIGHT("000"&amp;(ROW()-6),3))</x:f>
      </x:c>
      <x:c r="B414" s="236"/>
      <x:c r="C414" s="137"/>
      <x:c r="D414" s="137"/>
      <x:c r="E414" s="137"/>
      <x:c r="F414" s="137"/>
      <x:c r="G414" s="137"/>
      <x:c r="H414" s="137"/>
      <x:c r="I414" s="137"/>
      <x:c r="J414" s="137"/>
      <x:c r="K414" s="137"/>
      <x:c r="L414" s="137"/>
      <x:c r="M414" s="137"/>
      <x:c r="N414" s="137"/>
      <x:c r="O414" s="137"/>
      <x:c r="P414" s="137"/>
      <x:c r="Q414" s="138"/>
      <x:c r="R414" s="249" t="str">
        <x:f>IF(G414="Completed",IF(H414="Yes",1,0),"")</x:f>
      </x:c>
      <x:c r="S414" s="250" t="str">
        <x:f>IF(G414="Completed",IF(I414="Yes",1,0),"")</x:f>
      </x:c>
      <x:c r="T414" s="250" t="str">
        <x:f>IF(J414&lt;&gt;"Yes","",IF(K414="Yes",1,IF(K414="Partly",0.5,IF(K414="No",0,""))))</x:f>
      </x:c>
      <x:c r="U414" s="250" t="str">
        <x:f>IF(G414="Completed",IF(L414="Yes",1,0),"")</x:f>
      </x:c>
      <x:c r="V414" s="251" t="str">
        <x:f>IF(G414&lt;&gt;"Completed","",IF(N414="Positive",1,IF(N414="Neutral",0.5,IF(N414="Caveated",0.25,IF(N414="Absent","",0)))))</x:f>
      </x:c>
    </x:row>
    <x:row r="415" ht="38" customHeight="1">
      <x:c r="A415" s="207" t="str">
        <x:f>IF(B415="","","RUN-"&amp;RIGHT("000"&amp;(ROW()-6),3))</x:f>
      </x:c>
      <x:c r="B415" s="236"/>
      <x:c r="C415" s="137"/>
      <x:c r="D415" s="137"/>
      <x:c r="E415" s="137"/>
      <x:c r="F415" s="137"/>
      <x:c r="G415" s="137"/>
      <x:c r="H415" s="137"/>
      <x:c r="I415" s="137"/>
      <x:c r="J415" s="137"/>
      <x:c r="K415" s="137"/>
      <x:c r="L415" s="137"/>
      <x:c r="M415" s="137"/>
      <x:c r="N415" s="137"/>
      <x:c r="O415" s="137"/>
      <x:c r="P415" s="137"/>
      <x:c r="Q415" s="138"/>
      <x:c r="R415" s="249" t="str">
        <x:f>IF(G415="Completed",IF(H415="Yes",1,0),"")</x:f>
      </x:c>
      <x:c r="S415" s="250" t="str">
        <x:f>IF(G415="Completed",IF(I415="Yes",1,0),"")</x:f>
      </x:c>
      <x:c r="T415" s="250" t="str">
        <x:f>IF(J415&lt;&gt;"Yes","",IF(K415="Yes",1,IF(K415="Partly",0.5,IF(K415="No",0,""))))</x:f>
      </x:c>
      <x:c r="U415" s="250" t="str">
        <x:f>IF(G415="Completed",IF(L415="Yes",1,0),"")</x:f>
      </x:c>
      <x:c r="V415" s="251" t="str">
        <x:f>IF(G415&lt;&gt;"Completed","",IF(N415="Positive",1,IF(N415="Neutral",0.5,IF(N415="Caveated",0.25,IF(N415="Absent","",0)))))</x:f>
      </x:c>
    </x:row>
    <x:row r="416" ht="38" customHeight="1">
      <x:c r="A416" s="207" t="str">
        <x:f>IF(B416="","","RUN-"&amp;RIGHT("000"&amp;(ROW()-6),3))</x:f>
      </x:c>
      <x:c r="B416" s="236"/>
      <x:c r="C416" s="137"/>
      <x:c r="D416" s="137"/>
      <x:c r="E416" s="137"/>
      <x:c r="F416" s="137"/>
      <x:c r="G416" s="137"/>
      <x:c r="H416" s="137"/>
      <x:c r="I416" s="137"/>
      <x:c r="J416" s="137"/>
      <x:c r="K416" s="137"/>
      <x:c r="L416" s="137"/>
      <x:c r="M416" s="137"/>
      <x:c r="N416" s="137"/>
      <x:c r="O416" s="137"/>
      <x:c r="P416" s="137"/>
      <x:c r="Q416" s="138"/>
      <x:c r="R416" s="249" t="str">
        <x:f>IF(G416="Completed",IF(H416="Yes",1,0),"")</x:f>
      </x:c>
      <x:c r="S416" s="250" t="str">
        <x:f>IF(G416="Completed",IF(I416="Yes",1,0),"")</x:f>
      </x:c>
      <x:c r="T416" s="250" t="str">
        <x:f>IF(J416&lt;&gt;"Yes","",IF(K416="Yes",1,IF(K416="Partly",0.5,IF(K416="No",0,""))))</x:f>
      </x:c>
      <x:c r="U416" s="250" t="str">
        <x:f>IF(G416="Completed",IF(L416="Yes",1,0),"")</x:f>
      </x:c>
      <x:c r="V416" s="251" t="str">
        <x:f>IF(G416&lt;&gt;"Completed","",IF(N416="Positive",1,IF(N416="Neutral",0.5,IF(N416="Caveated",0.25,IF(N416="Absent","",0)))))</x:f>
      </x:c>
    </x:row>
    <x:row r="417" ht="38" customHeight="1">
      <x:c r="A417" s="207" t="str">
        <x:f>IF(B417="","","RUN-"&amp;RIGHT("000"&amp;(ROW()-6),3))</x:f>
      </x:c>
      <x:c r="B417" s="236"/>
      <x:c r="C417" s="137"/>
      <x:c r="D417" s="137"/>
      <x:c r="E417" s="137"/>
      <x:c r="F417" s="137"/>
      <x:c r="G417" s="137"/>
      <x:c r="H417" s="137"/>
      <x:c r="I417" s="137"/>
      <x:c r="J417" s="137"/>
      <x:c r="K417" s="137"/>
      <x:c r="L417" s="137"/>
      <x:c r="M417" s="137"/>
      <x:c r="N417" s="137"/>
      <x:c r="O417" s="137"/>
      <x:c r="P417" s="137"/>
      <x:c r="Q417" s="138"/>
      <x:c r="R417" s="249" t="str">
        <x:f>IF(G417="Completed",IF(H417="Yes",1,0),"")</x:f>
      </x:c>
      <x:c r="S417" s="250" t="str">
        <x:f>IF(G417="Completed",IF(I417="Yes",1,0),"")</x:f>
      </x:c>
      <x:c r="T417" s="250" t="str">
        <x:f>IF(J417&lt;&gt;"Yes","",IF(K417="Yes",1,IF(K417="Partly",0.5,IF(K417="No",0,""))))</x:f>
      </x:c>
      <x:c r="U417" s="250" t="str">
        <x:f>IF(G417="Completed",IF(L417="Yes",1,0),"")</x:f>
      </x:c>
      <x:c r="V417" s="251" t="str">
        <x:f>IF(G417&lt;&gt;"Completed","",IF(N417="Positive",1,IF(N417="Neutral",0.5,IF(N417="Caveated",0.25,IF(N417="Absent","",0)))))</x:f>
      </x:c>
    </x:row>
    <x:row r="418" ht="38" customHeight="1">
      <x:c r="A418" s="207" t="str">
        <x:f>IF(B418="","","RUN-"&amp;RIGHT("000"&amp;(ROW()-6),3))</x:f>
      </x:c>
      <x:c r="B418" s="236"/>
      <x:c r="C418" s="137"/>
      <x:c r="D418" s="137"/>
      <x:c r="E418" s="137"/>
      <x:c r="F418" s="137"/>
      <x:c r="G418" s="137"/>
      <x:c r="H418" s="137"/>
      <x:c r="I418" s="137"/>
      <x:c r="J418" s="137"/>
      <x:c r="K418" s="137"/>
      <x:c r="L418" s="137"/>
      <x:c r="M418" s="137"/>
      <x:c r="N418" s="137"/>
      <x:c r="O418" s="137"/>
      <x:c r="P418" s="137"/>
      <x:c r="Q418" s="138"/>
      <x:c r="R418" s="249" t="str">
        <x:f>IF(G418="Completed",IF(H418="Yes",1,0),"")</x:f>
      </x:c>
      <x:c r="S418" s="250" t="str">
        <x:f>IF(G418="Completed",IF(I418="Yes",1,0),"")</x:f>
      </x:c>
      <x:c r="T418" s="250" t="str">
        <x:f>IF(J418&lt;&gt;"Yes","",IF(K418="Yes",1,IF(K418="Partly",0.5,IF(K418="No",0,""))))</x:f>
      </x:c>
      <x:c r="U418" s="250" t="str">
        <x:f>IF(G418="Completed",IF(L418="Yes",1,0),"")</x:f>
      </x:c>
      <x:c r="V418" s="251" t="str">
        <x:f>IF(G418&lt;&gt;"Completed","",IF(N418="Positive",1,IF(N418="Neutral",0.5,IF(N418="Caveated",0.25,IF(N418="Absent","",0)))))</x:f>
      </x:c>
    </x:row>
    <x:row r="419" ht="38" customHeight="1">
      <x:c r="A419" s="207" t="str">
        <x:f>IF(B419="","","RUN-"&amp;RIGHT("000"&amp;(ROW()-6),3))</x:f>
      </x:c>
      <x:c r="B419" s="236"/>
      <x:c r="C419" s="137"/>
      <x:c r="D419" s="137"/>
      <x:c r="E419" s="137"/>
      <x:c r="F419" s="137"/>
      <x:c r="G419" s="137"/>
      <x:c r="H419" s="137"/>
      <x:c r="I419" s="137"/>
      <x:c r="J419" s="137"/>
      <x:c r="K419" s="137"/>
      <x:c r="L419" s="137"/>
      <x:c r="M419" s="137"/>
      <x:c r="N419" s="137"/>
      <x:c r="O419" s="137"/>
      <x:c r="P419" s="137"/>
      <x:c r="Q419" s="138"/>
      <x:c r="R419" s="249" t="str">
        <x:f>IF(G419="Completed",IF(H419="Yes",1,0),"")</x:f>
      </x:c>
      <x:c r="S419" s="250" t="str">
        <x:f>IF(G419="Completed",IF(I419="Yes",1,0),"")</x:f>
      </x:c>
      <x:c r="T419" s="250" t="str">
        <x:f>IF(J419&lt;&gt;"Yes","",IF(K419="Yes",1,IF(K419="Partly",0.5,IF(K419="No",0,""))))</x:f>
      </x:c>
      <x:c r="U419" s="250" t="str">
        <x:f>IF(G419="Completed",IF(L419="Yes",1,0),"")</x:f>
      </x:c>
      <x:c r="V419" s="251" t="str">
        <x:f>IF(G419&lt;&gt;"Completed","",IF(N419="Positive",1,IF(N419="Neutral",0.5,IF(N419="Caveated",0.25,IF(N419="Absent","",0)))))</x:f>
      </x:c>
    </x:row>
    <x:row r="420" ht="38" customHeight="1">
      <x:c r="A420" s="207" t="str">
        <x:f>IF(B420="","","RUN-"&amp;RIGHT("000"&amp;(ROW()-6),3))</x:f>
      </x:c>
      <x:c r="B420" s="236"/>
      <x:c r="C420" s="137"/>
      <x:c r="D420" s="137"/>
      <x:c r="E420" s="137"/>
      <x:c r="F420" s="137"/>
      <x:c r="G420" s="137"/>
      <x:c r="H420" s="137"/>
      <x:c r="I420" s="137"/>
      <x:c r="J420" s="137"/>
      <x:c r="K420" s="137"/>
      <x:c r="L420" s="137"/>
      <x:c r="M420" s="137"/>
      <x:c r="N420" s="137"/>
      <x:c r="O420" s="137"/>
      <x:c r="P420" s="137"/>
      <x:c r="Q420" s="138"/>
      <x:c r="R420" s="249" t="str">
        <x:f>IF(G420="Completed",IF(H420="Yes",1,0),"")</x:f>
      </x:c>
      <x:c r="S420" s="250" t="str">
        <x:f>IF(G420="Completed",IF(I420="Yes",1,0),"")</x:f>
      </x:c>
      <x:c r="T420" s="250" t="str">
        <x:f>IF(J420&lt;&gt;"Yes","",IF(K420="Yes",1,IF(K420="Partly",0.5,IF(K420="No",0,""))))</x:f>
      </x:c>
      <x:c r="U420" s="250" t="str">
        <x:f>IF(G420="Completed",IF(L420="Yes",1,0),"")</x:f>
      </x:c>
      <x:c r="V420" s="251" t="str">
        <x:f>IF(G420&lt;&gt;"Completed","",IF(N420="Positive",1,IF(N420="Neutral",0.5,IF(N420="Caveated",0.25,IF(N420="Absent","",0)))))</x:f>
      </x:c>
    </x:row>
    <x:row r="421" ht="38" customHeight="1">
      <x:c r="A421" s="207" t="str">
        <x:f>IF(B421="","","RUN-"&amp;RIGHT("000"&amp;(ROW()-6),3))</x:f>
      </x:c>
      <x:c r="B421" s="236"/>
      <x:c r="C421" s="137"/>
      <x:c r="D421" s="137"/>
      <x:c r="E421" s="137"/>
      <x:c r="F421" s="137"/>
      <x:c r="G421" s="137"/>
      <x:c r="H421" s="137"/>
      <x:c r="I421" s="137"/>
      <x:c r="J421" s="137"/>
      <x:c r="K421" s="137"/>
      <x:c r="L421" s="137"/>
      <x:c r="M421" s="137"/>
      <x:c r="N421" s="137"/>
      <x:c r="O421" s="137"/>
      <x:c r="P421" s="137"/>
      <x:c r="Q421" s="138"/>
      <x:c r="R421" s="249" t="str">
        <x:f>IF(G421="Completed",IF(H421="Yes",1,0),"")</x:f>
      </x:c>
      <x:c r="S421" s="250" t="str">
        <x:f>IF(G421="Completed",IF(I421="Yes",1,0),"")</x:f>
      </x:c>
      <x:c r="T421" s="250" t="str">
        <x:f>IF(J421&lt;&gt;"Yes","",IF(K421="Yes",1,IF(K421="Partly",0.5,IF(K421="No",0,""))))</x:f>
      </x:c>
      <x:c r="U421" s="250" t="str">
        <x:f>IF(G421="Completed",IF(L421="Yes",1,0),"")</x:f>
      </x:c>
      <x:c r="V421" s="251" t="str">
        <x:f>IF(G421&lt;&gt;"Completed","",IF(N421="Positive",1,IF(N421="Neutral",0.5,IF(N421="Caveated",0.25,IF(N421="Absent","",0)))))</x:f>
      </x:c>
    </x:row>
    <x:row r="422" ht="38" customHeight="1">
      <x:c r="A422" s="207" t="str">
        <x:f>IF(B422="","","RUN-"&amp;RIGHT("000"&amp;(ROW()-6),3))</x:f>
      </x:c>
      <x:c r="B422" s="236"/>
      <x:c r="C422" s="137"/>
      <x:c r="D422" s="137"/>
      <x:c r="E422" s="137"/>
      <x:c r="F422" s="137"/>
      <x:c r="G422" s="137"/>
      <x:c r="H422" s="137"/>
      <x:c r="I422" s="137"/>
      <x:c r="J422" s="137"/>
      <x:c r="K422" s="137"/>
      <x:c r="L422" s="137"/>
      <x:c r="M422" s="137"/>
      <x:c r="N422" s="137"/>
      <x:c r="O422" s="137"/>
      <x:c r="P422" s="137"/>
      <x:c r="Q422" s="138"/>
      <x:c r="R422" s="249" t="str">
        <x:f>IF(G422="Completed",IF(H422="Yes",1,0),"")</x:f>
      </x:c>
      <x:c r="S422" s="250" t="str">
        <x:f>IF(G422="Completed",IF(I422="Yes",1,0),"")</x:f>
      </x:c>
      <x:c r="T422" s="250" t="str">
        <x:f>IF(J422&lt;&gt;"Yes","",IF(K422="Yes",1,IF(K422="Partly",0.5,IF(K422="No",0,""))))</x:f>
      </x:c>
      <x:c r="U422" s="250" t="str">
        <x:f>IF(G422="Completed",IF(L422="Yes",1,0),"")</x:f>
      </x:c>
      <x:c r="V422" s="251" t="str">
        <x:f>IF(G422&lt;&gt;"Completed","",IF(N422="Positive",1,IF(N422="Neutral",0.5,IF(N422="Caveated",0.25,IF(N422="Absent","",0)))))</x:f>
      </x:c>
    </x:row>
    <x:row r="423" ht="38" customHeight="1">
      <x:c r="A423" s="207" t="str">
        <x:f>IF(B423="","","RUN-"&amp;RIGHT("000"&amp;(ROW()-6),3))</x:f>
      </x:c>
      <x:c r="B423" s="236"/>
      <x:c r="C423" s="137"/>
      <x:c r="D423" s="137"/>
      <x:c r="E423" s="137"/>
      <x:c r="F423" s="137"/>
      <x:c r="G423" s="137"/>
      <x:c r="H423" s="137"/>
      <x:c r="I423" s="137"/>
      <x:c r="J423" s="137"/>
      <x:c r="K423" s="137"/>
      <x:c r="L423" s="137"/>
      <x:c r="M423" s="137"/>
      <x:c r="N423" s="137"/>
      <x:c r="O423" s="137"/>
      <x:c r="P423" s="137"/>
      <x:c r="Q423" s="138"/>
      <x:c r="R423" s="249" t="str">
        <x:f>IF(G423="Completed",IF(H423="Yes",1,0),"")</x:f>
      </x:c>
      <x:c r="S423" s="250" t="str">
        <x:f>IF(G423="Completed",IF(I423="Yes",1,0),"")</x:f>
      </x:c>
      <x:c r="T423" s="250" t="str">
        <x:f>IF(J423&lt;&gt;"Yes","",IF(K423="Yes",1,IF(K423="Partly",0.5,IF(K423="No",0,""))))</x:f>
      </x:c>
      <x:c r="U423" s="250" t="str">
        <x:f>IF(G423="Completed",IF(L423="Yes",1,0),"")</x:f>
      </x:c>
      <x:c r="V423" s="251" t="str">
        <x:f>IF(G423&lt;&gt;"Completed","",IF(N423="Positive",1,IF(N423="Neutral",0.5,IF(N423="Caveated",0.25,IF(N423="Absent","",0)))))</x:f>
      </x:c>
    </x:row>
    <x:row r="424" ht="38" customHeight="1">
      <x:c r="A424" s="207" t="str">
        <x:f>IF(B424="","","RUN-"&amp;RIGHT("000"&amp;(ROW()-6),3))</x:f>
      </x:c>
      <x:c r="B424" s="236"/>
      <x:c r="C424" s="137"/>
      <x:c r="D424" s="137"/>
      <x:c r="E424" s="137"/>
      <x:c r="F424" s="137"/>
      <x:c r="G424" s="137"/>
      <x:c r="H424" s="137"/>
      <x:c r="I424" s="137"/>
      <x:c r="J424" s="137"/>
      <x:c r="K424" s="137"/>
      <x:c r="L424" s="137"/>
      <x:c r="M424" s="137"/>
      <x:c r="N424" s="137"/>
      <x:c r="O424" s="137"/>
      <x:c r="P424" s="137"/>
      <x:c r="Q424" s="138"/>
      <x:c r="R424" s="249" t="str">
        <x:f>IF(G424="Completed",IF(H424="Yes",1,0),"")</x:f>
      </x:c>
      <x:c r="S424" s="250" t="str">
        <x:f>IF(G424="Completed",IF(I424="Yes",1,0),"")</x:f>
      </x:c>
      <x:c r="T424" s="250" t="str">
        <x:f>IF(J424&lt;&gt;"Yes","",IF(K424="Yes",1,IF(K424="Partly",0.5,IF(K424="No",0,""))))</x:f>
      </x:c>
      <x:c r="U424" s="250" t="str">
        <x:f>IF(G424="Completed",IF(L424="Yes",1,0),"")</x:f>
      </x:c>
      <x:c r="V424" s="251" t="str">
        <x:f>IF(G424&lt;&gt;"Completed","",IF(N424="Positive",1,IF(N424="Neutral",0.5,IF(N424="Caveated",0.25,IF(N424="Absent","",0)))))</x:f>
      </x:c>
    </x:row>
    <x:row r="425" ht="38" customHeight="1">
      <x:c r="A425" s="207" t="str">
        <x:f>IF(B425="","","RUN-"&amp;RIGHT("000"&amp;(ROW()-6),3))</x:f>
      </x:c>
      <x:c r="B425" s="236"/>
      <x:c r="C425" s="137"/>
      <x:c r="D425" s="137"/>
      <x:c r="E425" s="137"/>
      <x:c r="F425" s="137"/>
      <x:c r="G425" s="137"/>
      <x:c r="H425" s="137"/>
      <x:c r="I425" s="137"/>
      <x:c r="J425" s="137"/>
      <x:c r="K425" s="137"/>
      <x:c r="L425" s="137"/>
      <x:c r="M425" s="137"/>
      <x:c r="N425" s="137"/>
      <x:c r="O425" s="137"/>
      <x:c r="P425" s="137"/>
      <x:c r="Q425" s="138"/>
      <x:c r="R425" s="249" t="str">
        <x:f>IF(G425="Completed",IF(H425="Yes",1,0),"")</x:f>
      </x:c>
      <x:c r="S425" s="250" t="str">
        <x:f>IF(G425="Completed",IF(I425="Yes",1,0),"")</x:f>
      </x:c>
      <x:c r="T425" s="250" t="str">
        <x:f>IF(J425&lt;&gt;"Yes","",IF(K425="Yes",1,IF(K425="Partly",0.5,IF(K425="No",0,""))))</x:f>
      </x:c>
      <x:c r="U425" s="250" t="str">
        <x:f>IF(G425="Completed",IF(L425="Yes",1,0),"")</x:f>
      </x:c>
      <x:c r="V425" s="251" t="str">
        <x:f>IF(G425&lt;&gt;"Completed","",IF(N425="Positive",1,IF(N425="Neutral",0.5,IF(N425="Caveated",0.25,IF(N425="Absent","",0)))))</x:f>
      </x:c>
    </x:row>
    <x:row r="426" ht="38" customHeight="1">
      <x:c r="A426" s="207" t="str">
        <x:f>IF(B426="","","RUN-"&amp;RIGHT("000"&amp;(ROW()-6),3))</x:f>
      </x:c>
      <x:c r="B426" s="236"/>
      <x:c r="C426" s="137"/>
      <x:c r="D426" s="137"/>
      <x:c r="E426" s="137"/>
      <x:c r="F426" s="137"/>
      <x:c r="G426" s="137"/>
      <x:c r="H426" s="137"/>
      <x:c r="I426" s="137"/>
      <x:c r="J426" s="137"/>
      <x:c r="K426" s="137"/>
      <x:c r="L426" s="137"/>
      <x:c r="M426" s="137"/>
      <x:c r="N426" s="137"/>
      <x:c r="O426" s="137"/>
      <x:c r="P426" s="137"/>
      <x:c r="Q426" s="138"/>
      <x:c r="R426" s="249" t="str">
        <x:f>IF(G426="Completed",IF(H426="Yes",1,0),"")</x:f>
      </x:c>
      <x:c r="S426" s="250" t="str">
        <x:f>IF(G426="Completed",IF(I426="Yes",1,0),"")</x:f>
      </x:c>
      <x:c r="T426" s="250" t="str">
        <x:f>IF(J426&lt;&gt;"Yes","",IF(K426="Yes",1,IF(K426="Partly",0.5,IF(K426="No",0,""))))</x:f>
      </x:c>
      <x:c r="U426" s="250" t="str">
        <x:f>IF(G426="Completed",IF(L426="Yes",1,0),"")</x:f>
      </x:c>
      <x:c r="V426" s="251" t="str">
        <x:f>IF(G426&lt;&gt;"Completed","",IF(N426="Positive",1,IF(N426="Neutral",0.5,IF(N426="Caveated",0.25,IF(N426="Absent","",0)))))</x:f>
      </x:c>
    </x:row>
    <x:row r="427" ht="38" customHeight="1">
      <x:c r="A427" s="207" t="str">
        <x:f>IF(B427="","","RUN-"&amp;RIGHT("000"&amp;(ROW()-6),3))</x:f>
      </x:c>
      <x:c r="B427" s="236"/>
      <x:c r="C427" s="137"/>
      <x:c r="D427" s="137"/>
      <x:c r="E427" s="137"/>
      <x:c r="F427" s="137"/>
      <x:c r="G427" s="137"/>
      <x:c r="H427" s="137"/>
      <x:c r="I427" s="137"/>
      <x:c r="J427" s="137"/>
      <x:c r="K427" s="137"/>
      <x:c r="L427" s="137"/>
      <x:c r="M427" s="137"/>
      <x:c r="N427" s="137"/>
      <x:c r="O427" s="137"/>
      <x:c r="P427" s="137"/>
      <x:c r="Q427" s="138"/>
      <x:c r="R427" s="249" t="str">
        <x:f>IF(G427="Completed",IF(H427="Yes",1,0),"")</x:f>
      </x:c>
      <x:c r="S427" s="250" t="str">
        <x:f>IF(G427="Completed",IF(I427="Yes",1,0),"")</x:f>
      </x:c>
      <x:c r="T427" s="250" t="str">
        <x:f>IF(J427&lt;&gt;"Yes","",IF(K427="Yes",1,IF(K427="Partly",0.5,IF(K427="No",0,""))))</x:f>
      </x:c>
      <x:c r="U427" s="250" t="str">
        <x:f>IF(G427="Completed",IF(L427="Yes",1,0),"")</x:f>
      </x:c>
      <x:c r="V427" s="251" t="str">
        <x:f>IF(G427&lt;&gt;"Completed","",IF(N427="Positive",1,IF(N427="Neutral",0.5,IF(N427="Caveated",0.25,IF(N427="Absent","",0)))))</x:f>
      </x:c>
    </x:row>
    <x:row r="428" ht="38" customHeight="1">
      <x:c r="A428" s="207" t="str">
        <x:f>IF(B428="","","RUN-"&amp;RIGHT("000"&amp;(ROW()-6),3))</x:f>
      </x:c>
      <x:c r="B428" s="236"/>
      <x:c r="C428" s="137"/>
      <x:c r="D428" s="137"/>
      <x:c r="E428" s="137"/>
      <x:c r="F428" s="137"/>
      <x:c r="G428" s="137"/>
      <x:c r="H428" s="137"/>
      <x:c r="I428" s="137"/>
      <x:c r="J428" s="137"/>
      <x:c r="K428" s="137"/>
      <x:c r="L428" s="137"/>
      <x:c r="M428" s="137"/>
      <x:c r="N428" s="137"/>
      <x:c r="O428" s="137"/>
      <x:c r="P428" s="137"/>
      <x:c r="Q428" s="138"/>
      <x:c r="R428" s="249" t="str">
        <x:f>IF(G428="Completed",IF(H428="Yes",1,0),"")</x:f>
      </x:c>
      <x:c r="S428" s="250" t="str">
        <x:f>IF(G428="Completed",IF(I428="Yes",1,0),"")</x:f>
      </x:c>
      <x:c r="T428" s="250" t="str">
        <x:f>IF(J428&lt;&gt;"Yes","",IF(K428="Yes",1,IF(K428="Partly",0.5,IF(K428="No",0,""))))</x:f>
      </x:c>
      <x:c r="U428" s="250" t="str">
        <x:f>IF(G428="Completed",IF(L428="Yes",1,0),"")</x:f>
      </x:c>
      <x:c r="V428" s="251" t="str">
        <x:f>IF(G428&lt;&gt;"Completed","",IF(N428="Positive",1,IF(N428="Neutral",0.5,IF(N428="Caveated",0.25,IF(N428="Absent","",0)))))</x:f>
      </x:c>
    </x:row>
    <x:row r="429" ht="38" customHeight="1">
      <x:c r="A429" s="207" t="str">
        <x:f>IF(B429="","","RUN-"&amp;RIGHT("000"&amp;(ROW()-6),3))</x:f>
      </x:c>
      <x:c r="B429" s="236"/>
      <x:c r="C429" s="137"/>
      <x:c r="D429" s="137"/>
      <x:c r="E429" s="137"/>
      <x:c r="F429" s="137"/>
      <x:c r="G429" s="137"/>
      <x:c r="H429" s="137"/>
      <x:c r="I429" s="137"/>
      <x:c r="J429" s="137"/>
      <x:c r="K429" s="137"/>
      <x:c r="L429" s="137"/>
      <x:c r="M429" s="137"/>
      <x:c r="N429" s="137"/>
      <x:c r="O429" s="137"/>
      <x:c r="P429" s="137"/>
      <x:c r="Q429" s="138"/>
      <x:c r="R429" s="249" t="str">
        <x:f>IF(G429="Completed",IF(H429="Yes",1,0),"")</x:f>
      </x:c>
      <x:c r="S429" s="250" t="str">
        <x:f>IF(G429="Completed",IF(I429="Yes",1,0),"")</x:f>
      </x:c>
      <x:c r="T429" s="250" t="str">
        <x:f>IF(J429&lt;&gt;"Yes","",IF(K429="Yes",1,IF(K429="Partly",0.5,IF(K429="No",0,""))))</x:f>
      </x:c>
      <x:c r="U429" s="250" t="str">
        <x:f>IF(G429="Completed",IF(L429="Yes",1,0),"")</x:f>
      </x:c>
      <x:c r="V429" s="251" t="str">
        <x:f>IF(G429&lt;&gt;"Completed","",IF(N429="Positive",1,IF(N429="Neutral",0.5,IF(N429="Caveated",0.25,IF(N429="Absent","",0)))))</x:f>
      </x:c>
    </x:row>
    <x:row r="430" ht="38" customHeight="1">
      <x:c r="A430" s="207" t="str">
        <x:f>IF(B430="","","RUN-"&amp;RIGHT("000"&amp;(ROW()-6),3))</x:f>
      </x:c>
      <x:c r="B430" s="236"/>
      <x:c r="C430" s="137"/>
      <x:c r="D430" s="137"/>
      <x:c r="E430" s="137"/>
      <x:c r="F430" s="137"/>
      <x:c r="G430" s="137"/>
      <x:c r="H430" s="137"/>
      <x:c r="I430" s="137"/>
      <x:c r="J430" s="137"/>
      <x:c r="K430" s="137"/>
      <x:c r="L430" s="137"/>
      <x:c r="M430" s="137"/>
      <x:c r="N430" s="137"/>
      <x:c r="O430" s="137"/>
      <x:c r="P430" s="137"/>
      <x:c r="Q430" s="138"/>
      <x:c r="R430" s="249" t="str">
        <x:f>IF(G430="Completed",IF(H430="Yes",1,0),"")</x:f>
      </x:c>
      <x:c r="S430" s="250" t="str">
        <x:f>IF(G430="Completed",IF(I430="Yes",1,0),"")</x:f>
      </x:c>
      <x:c r="T430" s="250" t="str">
        <x:f>IF(J430&lt;&gt;"Yes","",IF(K430="Yes",1,IF(K430="Partly",0.5,IF(K430="No",0,""))))</x:f>
      </x:c>
      <x:c r="U430" s="250" t="str">
        <x:f>IF(G430="Completed",IF(L430="Yes",1,0),"")</x:f>
      </x:c>
      <x:c r="V430" s="251" t="str">
        <x:f>IF(G430&lt;&gt;"Completed","",IF(N430="Positive",1,IF(N430="Neutral",0.5,IF(N430="Caveated",0.25,IF(N430="Absent","",0)))))</x:f>
      </x:c>
    </x:row>
    <x:row r="431" ht="38" customHeight="1">
      <x:c r="A431" s="207" t="str">
        <x:f>IF(B431="","","RUN-"&amp;RIGHT("000"&amp;(ROW()-6),3))</x:f>
      </x:c>
      <x:c r="B431" s="236"/>
      <x:c r="C431" s="137"/>
      <x:c r="D431" s="137"/>
      <x:c r="E431" s="137"/>
      <x:c r="F431" s="137"/>
      <x:c r="G431" s="137"/>
      <x:c r="H431" s="137"/>
      <x:c r="I431" s="137"/>
      <x:c r="J431" s="137"/>
      <x:c r="K431" s="137"/>
      <x:c r="L431" s="137"/>
      <x:c r="M431" s="137"/>
      <x:c r="N431" s="137"/>
      <x:c r="O431" s="137"/>
      <x:c r="P431" s="137"/>
      <x:c r="Q431" s="138"/>
      <x:c r="R431" s="249" t="str">
        <x:f>IF(G431="Completed",IF(H431="Yes",1,0),"")</x:f>
      </x:c>
      <x:c r="S431" s="250" t="str">
        <x:f>IF(G431="Completed",IF(I431="Yes",1,0),"")</x:f>
      </x:c>
      <x:c r="T431" s="250" t="str">
        <x:f>IF(J431&lt;&gt;"Yes","",IF(K431="Yes",1,IF(K431="Partly",0.5,IF(K431="No",0,""))))</x:f>
      </x:c>
      <x:c r="U431" s="250" t="str">
        <x:f>IF(G431="Completed",IF(L431="Yes",1,0),"")</x:f>
      </x:c>
      <x:c r="V431" s="251" t="str">
        <x:f>IF(G431&lt;&gt;"Completed","",IF(N431="Positive",1,IF(N431="Neutral",0.5,IF(N431="Caveated",0.25,IF(N431="Absent","",0)))))</x:f>
      </x:c>
    </x:row>
    <x:row r="432" ht="38" customHeight="1">
      <x:c r="A432" s="207" t="str">
        <x:f>IF(B432="","","RUN-"&amp;RIGHT("000"&amp;(ROW()-6),3))</x:f>
      </x:c>
      <x:c r="B432" s="236"/>
      <x:c r="C432" s="137"/>
      <x:c r="D432" s="137"/>
      <x:c r="E432" s="137"/>
      <x:c r="F432" s="137"/>
      <x:c r="G432" s="137"/>
      <x:c r="H432" s="137"/>
      <x:c r="I432" s="137"/>
      <x:c r="J432" s="137"/>
      <x:c r="K432" s="137"/>
      <x:c r="L432" s="137"/>
      <x:c r="M432" s="137"/>
      <x:c r="N432" s="137"/>
      <x:c r="O432" s="137"/>
      <x:c r="P432" s="137"/>
      <x:c r="Q432" s="138"/>
      <x:c r="R432" s="249" t="str">
        <x:f>IF(G432="Completed",IF(H432="Yes",1,0),"")</x:f>
      </x:c>
      <x:c r="S432" s="250" t="str">
        <x:f>IF(G432="Completed",IF(I432="Yes",1,0),"")</x:f>
      </x:c>
      <x:c r="T432" s="250" t="str">
        <x:f>IF(J432&lt;&gt;"Yes","",IF(K432="Yes",1,IF(K432="Partly",0.5,IF(K432="No",0,""))))</x:f>
      </x:c>
      <x:c r="U432" s="250" t="str">
        <x:f>IF(G432="Completed",IF(L432="Yes",1,0),"")</x:f>
      </x:c>
      <x:c r="V432" s="251" t="str">
        <x:f>IF(G432&lt;&gt;"Completed","",IF(N432="Positive",1,IF(N432="Neutral",0.5,IF(N432="Caveated",0.25,IF(N432="Absent","",0)))))</x:f>
      </x:c>
    </x:row>
    <x:row r="433" ht="38" customHeight="1">
      <x:c r="A433" s="207" t="str">
        <x:f>IF(B433="","","RUN-"&amp;RIGHT("000"&amp;(ROW()-6),3))</x:f>
      </x:c>
      <x:c r="B433" s="236"/>
      <x:c r="C433" s="137"/>
      <x:c r="D433" s="137"/>
      <x:c r="E433" s="137"/>
      <x:c r="F433" s="137"/>
      <x:c r="G433" s="137"/>
      <x:c r="H433" s="137"/>
      <x:c r="I433" s="137"/>
      <x:c r="J433" s="137"/>
      <x:c r="K433" s="137"/>
      <x:c r="L433" s="137"/>
      <x:c r="M433" s="137"/>
      <x:c r="N433" s="137"/>
      <x:c r="O433" s="137"/>
      <x:c r="P433" s="137"/>
      <x:c r="Q433" s="138"/>
      <x:c r="R433" s="249" t="str">
        <x:f>IF(G433="Completed",IF(H433="Yes",1,0),"")</x:f>
      </x:c>
      <x:c r="S433" s="250" t="str">
        <x:f>IF(G433="Completed",IF(I433="Yes",1,0),"")</x:f>
      </x:c>
      <x:c r="T433" s="250" t="str">
        <x:f>IF(J433&lt;&gt;"Yes","",IF(K433="Yes",1,IF(K433="Partly",0.5,IF(K433="No",0,""))))</x:f>
      </x:c>
      <x:c r="U433" s="250" t="str">
        <x:f>IF(G433="Completed",IF(L433="Yes",1,0),"")</x:f>
      </x:c>
      <x:c r="V433" s="251" t="str">
        <x:f>IF(G433&lt;&gt;"Completed","",IF(N433="Positive",1,IF(N433="Neutral",0.5,IF(N433="Caveated",0.25,IF(N433="Absent","",0)))))</x:f>
      </x:c>
    </x:row>
    <x:row r="434" ht="38" customHeight="1">
      <x:c r="A434" s="207" t="str">
        <x:f>IF(B434="","","RUN-"&amp;RIGHT("000"&amp;(ROW()-6),3))</x:f>
      </x:c>
      <x:c r="B434" s="236"/>
      <x:c r="C434" s="137"/>
      <x:c r="D434" s="137"/>
      <x:c r="E434" s="137"/>
      <x:c r="F434" s="137"/>
      <x:c r="G434" s="137"/>
      <x:c r="H434" s="137"/>
      <x:c r="I434" s="137"/>
      <x:c r="J434" s="137"/>
      <x:c r="K434" s="137"/>
      <x:c r="L434" s="137"/>
      <x:c r="M434" s="137"/>
      <x:c r="N434" s="137"/>
      <x:c r="O434" s="137"/>
      <x:c r="P434" s="137"/>
      <x:c r="Q434" s="138"/>
      <x:c r="R434" s="249" t="str">
        <x:f>IF(G434="Completed",IF(H434="Yes",1,0),"")</x:f>
      </x:c>
      <x:c r="S434" s="250" t="str">
        <x:f>IF(G434="Completed",IF(I434="Yes",1,0),"")</x:f>
      </x:c>
      <x:c r="T434" s="250" t="str">
        <x:f>IF(J434&lt;&gt;"Yes","",IF(K434="Yes",1,IF(K434="Partly",0.5,IF(K434="No",0,""))))</x:f>
      </x:c>
      <x:c r="U434" s="250" t="str">
        <x:f>IF(G434="Completed",IF(L434="Yes",1,0),"")</x:f>
      </x:c>
      <x:c r="V434" s="251" t="str">
        <x:f>IF(G434&lt;&gt;"Completed","",IF(N434="Positive",1,IF(N434="Neutral",0.5,IF(N434="Caveated",0.25,IF(N434="Absent","",0)))))</x:f>
      </x:c>
    </x:row>
    <x:row r="435" ht="38" customHeight="1">
      <x:c r="A435" s="207" t="str">
        <x:f>IF(B435="","","RUN-"&amp;RIGHT("000"&amp;(ROW()-6),3))</x:f>
      </x:c>
      <x:c r="B435" s="236"/>
      <x:c r="C435" s="137"/>
      <x:c r="D435" s="137"/>
      <x:c r="E435" s="137"/>
      <x:c r="F435" s="137"/>
      <x:c r="G435" s="137"/>
      <x:c r="H435" s="137"/>
      <x:c r="I435" s="137"/>
      <x:c r="J435" s="137"/>
      <x:c r="K435" s="137"/>
      <x:c r="L435" s="137"/>
      <x:c r="M435" s="137"/>
      <x:c r="N435" s="137"/>
      <x:c r="O435" s="137"/>
      <x:c r="P435" s="137"/>
      <x:c r="Q435" s="138"/>
      <x:c r="R435" s="249" t="str">
        <x:f>IF(G435="Completed",IF(H435="Yes",1,0),"")</x:f>
      </x:c>
      <x:c r="S435" s="250" t="str">
        <x:f>IF(G435="Completed",IF(I435="Yes",1,0),"")</x:f>
      </x:c>
      <x:c r="T435" s="250" t="str">
        <x:f>IF(J435&lt;&gt;"Yes","",IF(K435="Yes",1,IF(K435="Partly",0.5,IF(K435="No",0,""))))</x:f>
      </x:c>
      <x:c r="U435" s="250" t="str">
        <x:f>IF(G435="Completed",IF(L435="Yes",1,0),"")</x:f>
      </x:c>
      <x:c r="V435" s="251" t="str">
        <x:f>IF(G435&lt;&gt;"Completed","",IF(N435="Positive",1,IF(N435="Neutral",0.5,IF(N435="Caveated",0.25,IF(N435="Absent","",0)))))</x:f>
      </x:c>
    </x:row>
    <x:row r="436" ht="38" customHeight="1">
      <x:c r="A436" s="207" t="str">
        <x:f>IF(B436="","","RUN-"&amp;RIGHT("000"&amp;(ROW()-6),3))</x:f>
      </x:c>
      <x:c r="B436" s="236"/>
      <x:c r="C436" s="137"/>
      <x:c r="D436" s="137"/>
      <x:c r="E436" s="137"/>
      <x:c r="F436" s="137"/>
      <x:c r="G436" s="137"/>
      <x:c r="H436" s="137"/>
      <x:c r="I436" s="137"/>
      <x:c r="J436" s="137"/>
      <x:c r="K436" s="137"/>
      <x:c r="L436" s="137"/>
      <x:c r="M436" s="137"/>
      <x:c r="N436" s="137"/>
      <x:c r="O436" s="137"/>
      <x:c r="P436" s="137"/>
      <x:c r="Q436" s="138"/>
      <x:c r="R436" s="249" t="str">
        <x:f>IF(G436="Completed",IF(H436="Yes",1,0),"")</x:f>
      </x:c>
      <x:c r="S436" s="250" t="str">
        <x:f>IF(G436="Completed",IF(I436="Yes",1,0),"")</x:f>
      </x:c>
      <x:c r="T436" s="250" t="str">
        <x:f>IF(J436&lt;&gt;"Yes","",IF(K436="Yes",1,IF(K436="Partly",0.5,IF(K436="No",0,""))))</x:f>
      </x:c>
      <x:c r="U436" s="250" t="str">
        <x:f>IF(G436="Completed",IF(L436="Yes",1,0),"")</x:f>
      </x:c>
      <x:c r="V436" s="251" t="str">
        <x:f>IF(G436&lt;&gt;"Completed","",IF(N436="Positive",1,IF(N436="Neutral",0.5,IF(N436="Caveated",0.25,IF(N436="Absent","",0)))))</x:f>
      </x:c>
    </x:row>
    <x:row r="437" ht="38" customHeight="1">
      <x:c r="A437" s="207" t="str">
        <x:f>IF(B437="","","RUN-"&amp;RIGHT("000"&amp;(ROW()-6),3))</x:f>
      </x:c>
      <x:c r="B437" s="236"/>
      <x:c r="C437" s="137"/>
      <x:c r="D437" s="137"/>
      <x:c r="E437" s="137"/>
      <x:c r="F437" s="137"/>
      <x:c r="G437" s="137"/>
      <x:c r="H437" s="137"/>
      <x:c r="I437" s="137"/>
      <x:c r="J437" s="137"/>
      <x:c r="K437" s="137"/>
      <x:c r="L437" s="137"/>
      <x:c r="M437" s="137"/>
      <x:c r="N437" s="137"/>
      <x:c r="O437" s="137"/>
      <x:c r="P437" s="137"/>
      <x:c r="Q437" s="138"/>
      <x:c r="R437" s="249" t="str">
        <x:f>IF(G437="Completed",IF(H437="Yes",1,0),"")</x:f>
      </x:c>
      <x:c r="S437" s="250" t="str">
        <x:f>IF(G437="Completed",IF(I437="Yes",1,0),"")</x:f>
      </x:c>
      <x:c r="T437" s="250" t="str">
        <x:f>IF(J437&lt;&gt;"Yes","",IF(K437="Yes",1,IF(K437="Partly",0.5,IF(K437="No",0,""))))</x:f>
      </x:c>
      <x:c r="U437" s="250" t="str">
        <x:f>IF(G437="Completed",IF(L437="Yes",1,0),"")</x:f>
      </x:c>
      <x:c r="V437" s="251" t="str">
        <x:f>IF(G437&lt;&gt;"Completed","",IF(N437="Positive",1,IF(N437="Neutral",0.5,IF(N437="Caveated",0.25,IF(N437="Absent","",0)))))</x:f>
      </x:c>
    </x:row>
    <x:row r="438" ht="38" customHeight="1">
      <x:c r="A438" s="207" t="str">
        <x:f>IF(B438="","","RUN-"&amp;RIGHT("000"&amp;(ROW()-6),3))</x:f>
      </x:c>
      <x:c r="B438" s="236"/>
      <x:c r="C438" s="137"/>
      <x:c r="D438" s="137"/>
      <x:c r="E438" s="137"/>
      <x:c r="F438" s="137"/>
      <x:c r="G438" s="137"/>
      <x:c r="H438" s="137"/>
      <x:c r="I438" s="137"/>
      <x:c r="J438" s="137"/>
      <x:c r="K438" s="137"/>
      <x:c r="L438" s="137"/>
      <x:c r="M438" s="137"/>
      <x:c r="N438" s="137"/>
      <x:c r="O438" s="137"/>
      <x:c r="P438" s="137"/>
      <x:c r="Q438" s="138"/>
      <x:c r="R438" s="249" t="str">
        <x:f>IF(G438="Completed",IF(H438="Yes",1,0),"")</x:f>
      </x:c>
      <x:c r="S438" s="250" t="str">
        <x:f>IF(G438="Completed",IF(I438="Yes",1,0),"")</x:f>
      </x:c>
      <x:c r="T438" s="250" t="str">
        <x:f>IF(J438&lt;&gt;"Yes","",IF(K438="Yes",1,IF(K438="Partly",0.5,IF(K438="No",0,""))))</x:f>
      </x:c>
      <x:c r="U438" s="250" t="str">
        <x:f>IF(G438="Completed",IF(L438="Yes",1,0),"")</x:f>
      </x:c>
      <x:c r="V438" s="251" t="str">
        <x:f>IF(G438&lt;&gt;"Completed","",IF(N438="Positive",1,IF(N438="Neutral",0.5,IF(N438="Caveated",0.25,IF(N438="Absent","",0)))))</x:f>
      </x:c>
    </x:row>
    <x:row r="439" ht="38" customHeight="1">
      <x:c r="A439" s="207" t="str">
        <x:f>IF(B439="","","RUN-"&amp;RIGHT("000"&amp;(ROW()-6),3))</x:f>
      </x:c>
      <x:c r="B439" s="236"/>
      <x:c r="C439" s="137"/>
      <x:c r="D439" s="137"/>
      <x:c r="E439" s="137"/>
      <x:c r="F439" s="137"/>
      <x:c r="G439" s="137"/>
      <x:c r="H439" s="137"/>
      <x:c r="I439" s="137"/>
      <x:c r="J439" s="137"/>
      <x:c r="K439" s="137"/>
      <x:c r="L439" s="137"/>
      <x:c r="M439" s="137"/>
      <x:c r="N439" s="137"/>
      <x:c r="O439" s="137"/>
      <x:c r="P439" s="137"/>
      <x:c r="Q439" s="138"/>
      <x:c r="R439" s="249" t="str">
        <x:f>IF(G439="Completed",IF(H439="Yes",1,0),"")</x:f>
      </x:c>
      <x:c r="S439" s="250" t="str">
        <x:f>IF(G439="Completed",IF(I439="Yes",1,0),"")</x:f>
      </x:c>
      <x:c r="T439" s="250" t="str">
        <x:f>IF(J439&lt;&gt;"Yes","",IF(K439="Yes",1,IF(K439="Partly",0.5,IF(K439="No",0,""))))</x:f>
      </x:c>
      <x:c r="U439" s="250" t="str">
        <x:f>IF(G439="Completed",IF(L439="Yes",1,0),"")</x:f>
      </x:c>
      <x:c r="V439" s="251" t="str">
        <x:f>IF(G439&lt;&gt;"Completed","",IF(N439="Positive",1,IF(N439="Neutral",0.5,IF(N439="Caveated",0.25,IF(N439="Absent","",0)))))</x:f>
      </x:c>
    </x:row>
    <x:row r="440" ht="38" customHeight="1">
      <x:c r="A440" s="207" t="str">
        <x:f>IF(B440="","","RUN-"&amp;RIGHT("000"&amp;(ROW()-6),3))</x:f>
      </x:c>
      <x:c r="B440" s="236"/>
      <x:c r="C440" s="137"/>
      <x:c r="D440" s="137"/>
      <x:c r="E440" s="137"/>
      <x:c r="F440" s="137"/>
      <x:c r="G440" s="137"/>
      <x:c r="H440" s="137"/>
      <x:c r="I440" s="137"/>
      <x:c r="J440" s="137"/>
      <x:c r="K440" s="137"/>
      <x:c r="L440" s="137"/>
      <x:c r="M440" s="137"/>
      <x:c r="N440" s="137"/>
      <x:c r="O440" s="137"/>
      <x:c r="P440" s="137"/>
      <x:c r="Q440" s="138"/>
      <x:c r="R440" s="249" t="str">
        <x:f>IF(G440="Completed",IF(H440="Yes",1,0),"")</x:f>
      </x:c>
      <x:c r="S440" s="250" t="str">
        <x:f>IF(G440="Completed",IF(I440="Yes",1,0),"")</x:f>
      </x:c>
      <x:c r="T440" s="250" t="str">
        <x:f>IF(J440&lt;&gt;"Yes","",IF(K440="Yes",1,IF(K440="Partly",0.5,IF(K440="No",0,""))))</x:f>
      </x:c>
      <x:c r="U440" s="250" t="str">
        <x:f>IF(G440="Completed",IF(L440="Yes",1,0),"")</x:f>
      </x:c>
      <x:c r="V440" s="251" t="str">
        <x:f>IF(G440&lt;&gt;"Completed","",IF(N440="Positive",1,IF(N440="Neutral",0.5,IF(N440="Caveated",0.25,IF(N440="Absent","",0)))))</x:f>
      </x:c>
    </x:row>
    <x:row r="441" ht="38" customHeight="1">
      <x:c r="A441" s="207" t="str">
        <x:f>IF(B441="","","RUN-"&amp;RIGHT("000"&amp;(ROW()-6),3))</x:f>
      </x:c>
      <x:c r="B441" s="236"/>
      <x:c r="C441" s="137"/>
      <x:c r="D441" s="137"/>
      <x:c r="E441" s="137"/>
      <x:c r="F441" s="137"/>
      <x:c r="G441" s="137"/>
      <x:c r="H441" s="137"/>
      <x:c r="I441" s="137"/>
      <x:c r="J441" s="137"/>
      <x:c r="K441" s="137"/>
      <x:c r="L441" s="137"/>
      <x:c r="M441" s="137"/>
      <x:c r="N441" s="137"/>
      <x:c r="O441" s="137"/>
      <x:c r="P441" s="137"/>
      <x:c r="Q441" s="138"/>
      <x:c r="R441" s="249" t="str">
        <x:f>IF(G441="Completed",IF(H441="Yes",1,0),"")</x:f>
      </x:c>
      <x:c r="S441" s="250" t="str">
        <x:f>IF(G441="Completed",IF(I441="Yes",1,0),"")</x:f>
      </x:c>
      <x:c r="T441" s="250" t="str">
        <x:f>IF(J441&lt;&gt;"Yes","",IF(K441="Yes",1,IF(K441="Partly",0.5,IF(K441="No",0,""))))</x:f>
      </x:c>
      <x:c r="U441" s="250" t="str">
        <x:f>IF(G441="Completed",IF(L441="Yes",1,0),"")</x:f>
      </x:c>
      <x:c r="V441" s="251" t="str">
        <x:f>IF(G441&lt;&gt;"Completed","",IF(N441="Positive",1,IF(N441="Neutral",0.5,IF(N441="Caveated",0.25,IF(N441="Absent","",0)))))</x:f>
      </x:c>
    </x:row>
    <x:row r="442" ht="38" customHeight="1">
      <x:c r="A442" s="207" t="str">
        <x:f>IF(B442="","","RUN-"&amp;RIGHT("000"&amp;(ROW()-6),3))</x:f>
      </x:c>
      <x:c r="B442" s="236"/>
      <x:c r="C442" s="137"/>
      <x:c r="D442" s="137"/>
      <x:c r="E442" s="137"/>
      <x:c r="F442" s="137"/>
      <x:c r="G442" s="137"/>
      <x:c r="H442" s="137"/>
      <x:c r="I442" s="137"/>
      <x:c r="J442" s="137"/>
      <x:c r="K442" s="137"/>
      <x:c r="L442" s="137"/>
      <x:c r="M442" s="137"/>
      <x:c r="N442" s="137"/>
      <x:c r="O442" s="137"/>
      <x:c r="P442" s="137"/>
      <x:c r="Q442" s="138"/>
      <x:c r="R442" s="249" t="str">
        <x:f>IF(G442="Completed",IF(H442="Yes",1,0),"")</x:f>
      </x:c>
      <x:c r="S442" s="250" t="str">
        <x:f>IF(G442="Completed",IF(I442="Yes",1,0),"")</x:f>
      </x:c>
      <x:c r="T442" s="250" t="str">
        <x:f>IF(J442&lt;&gt;"Yes","",IF(K442="Yes",1,IF(K442="Partly",0.5,IF(K442="No",0,""))))</x:f>
      </x:c>
      <x:c r="U442" s="250" t="str">
        <x:f>IF(G442="Completed",IF(L442="Yes",1,0),"")</x:f>
      </x:c>
      <x:c r="V442" s="251" t="str">
        <x:f>IF(G442&lt;&gt;"Completed","",IF(N442="Positive",1,IF(N442="Neutral",0.5,IF(N442="Caveated",0.25,IF(N442="Absent","",0)))))</x:f>
      </x:c>
    </x:row>
    <x:row r="443" ht="38" customHeight="1">
      <x:c r="A443" s="207" t="str">
        <x:f>IF(B443="","","RUN-"&amp;RIGHT("000"&amp;(ROW()-6),3))</x:f>
      </x:c>
      <x:c r="B443" s="236"/>
      <x:c r="C443" s="137"/>
      <x:c r="D443" s="137"/>
      <x:c r="E443" s="137"/>
      <x:c r="F443" s="137"/>
      <x:c r="G443" s="137"/>
      <x:c r="H443" s="137"/>
      <x:c r="I443" s="137"/>
      <x:c r="J443" s="137"/>
      <x:c r="K443" s="137"/>
      <x:c r="L443" s="137"/>
      <x:c r="M443" s="137"/>
      <x:c r="N443" s="137"/>
      <x:c r="O443" s="137"/>
      <x:c r="P443" s="137"/>
      <x:c r="Q443" s="138"/>
      <x:c r="R443" s="249" t="str">
        <x:f>IF(G443="Completed",IF(H443="Yes",1,0),"")</x:f>
      </x:c>
      <x:c r="S443" s="250" t="str">
        <x:f>IF(G443="Completed",IF(I443="Yes",1,0),"")</x:f>
      </x:c>
      <x:c r="T443" s="250" t="str">
        <x:f>IF(J443&lt;&gt;"Yes","",IF(K443="Yes",1,IF(K443="Partly",0.5,IF(K443="No",0,""))))</x:f>
      </x:c>
      <x:c r="U443" s="250" t="str">
        <x:f>IF(G443="Completed",IF(L443="Yes",1,0),"")</x:f>
      </x:c>
      <x:c r="V443" s="251" t="str">
        <x:f>IF(G443&lt;&gt;"Completed","",IF(N443="Positive",1,IF(N443="Neutral",0.5,IF(N443="Caveated",0.25,IF(N443="Absent","",0)))))</x:f>
      </x:c>
    </x:row>
    <x:row r="444" ht="38" customHeight="1">
      <x:c r="A444" s="207" t="str">
        <x:f>IF(B444="","","RUN-"&amp;RIGHT("000"&amp;(ROW()-6),3))</x:f>
      </x:c>
      <x:c r="B444" s="236"/>
      <x:c r="C444" s="137"/>
      <x:c r="D444" s="137"/>
      <x:c r="E444" s="137"/>
      <x:c r="F444" s="137"/>
      <x:c r="G444" s="137"/>
      <x:c r="H444" s="137"/>
      <x:c r="I444" s="137"/>
      <x:c r="J444" s="137"/>
      <x:c r="K444" s="137"/>
      <x:c r="L444" s="137"/>
      <x:c r="M444" s="137"/>
      <x:c r="N444" s="137"/>
      <x:c r="O444" s="137"/>
      <x:c r="P444" s="137"/>
      <x:c r="Q444" s="138"/>
      <x:c r="R444" s="249" t="str">
        <x:f>IF(G444="Completed",IF(H444="Yes",1,0),"")</x:f>
      </x:c>
      <x:c r="S444" s="250" t="str">
        <x:f>IF(G444="Completed",IF(I444="Yes",1,0),"")</x:f>
      </x:c>
      <x:c r="T444" s="250" t="str">
        <x:f>IF(J444&lt;&gt;"Yes","",IF(K444="Yes",1,IF(K444="Partly",0.5,IF(K444="No",0,""))))</x:f>
      </x:c>
      <x:c r="U444" s="250" t="str">
        <x:f>IF(G444="Completed",IF(L444="Yes",1,0),"")</x:f>
      </x:c>
      <x:c r="V444" s="251" t="str">
        <x:f>IF(G444&lt;&gt;"Completed","",IF(N444="Positive",1,IF(N444="Neutral",0.5,IF(N444="Caveated",0.25,IF(N444="Absent","",0)))))</x:f>
      </x:c>
    </x:row>
    <x:row r="445" ht="38" customHeight="1">
      <x:c r="A445" s="207" t="str">
        <x:f>IF(B445="","","RUN-"&amp;RIGHT("000"&amp;(ROW()-6),3))</x:f>
      </x:c>
      <x:c r="B445" s="236"/>
      <x:c r="C445" s="137"/>
      <x:c r="D445" s="137"/>
      <x:c r="E445" s="137"/>
      <x:c r="F445" s="137"/>
      <x:c r="G445" s="137"/>
      <x:c r="H445" s="137"/>
      <x:c r="I445" s="137"/>
      <x:c r="J445" s="137"/>
      <x:c r="K445" s="137"/>
      <x:c r="L445" s="137"/>
      <x:c r="M445" s="137"/>
      <x:c r="N445" s="137"/>
      <x:c r="O445" s="137"/>
      <x:c r="P445" s="137"/>
      <x:c r="Q445" s="138"/>
      <x:c r="R445" s="249" t="str">
        <x:f>IF(G445="Completed",IF(H445="Yes",1,0),"")</x:f>
      </x:c>
      <x:c r="S445" s="250" t="str">
        <x:f>IF(G445="Completed",IF(I445="Yes",1,0),"")</x:f>
      </x:c>
      <x:c r="T445" s="250" t="str">
        <x:f>IF(J445&lt;&gt;"Yes","",IF(K445="Yes",1,IF(K445="Partly",0.5,IF(K445="No",0,""))))</x:f>
      </x:c>
      <x:c r="U445" s="250" t="str">
        <x:f>IF(G445="Completed",IF(L445="Yes",1,0),"")</x:f>
      </x:c>
      <x:c r="V445" s="251" t="str">
        <x:f>IF(G445&lt;&gt;"Completed","",IF(N445="Positive",1,IF(N445="Neutral",0.5,IF(N445="Caveated",0.25,IF(N445="Absent","",0)))))</x:f>
      </x:c>
    </x:row>
    <x:row r="446" ht="38" customHeight="1">
      <x:c r="A446" s="207" t="str">
        <x:f>IF(B446="","","RUN-"&amp;RIGHT("000"&amp;(ROW()-6),3))</x:f>
      </x:c>
      <x:c r="B446" s="236"/>
      <x:c r="C446" s="137"/>
      <x:c r="D446" s="137"/>
      <x:c r="E446" s="137"/>
      <x:c r="F446" s="137"/>
      <x:c r="G446" s="137"/>
      <x:c r="H446" s="137"/>
      <x:c r="I446" s="137"/>
      <x:c r="J446" s="137"/>
      <x:c r="K446" s="137"/>
      <x:c r="L446" s="137"/>
      <x:c r="M446" s="137"/>
      <x:c r="N446" s="137"/>
      <x:c r="O446" s="137"/>
      <x:c r="P446" s="137"/>
      <x:c r="Q446" s="138"/>
      <x:c r="R446" s="249" t="str">
        <x:f>IF(G446="Completed",IF(H446="Yes",1,0),"")</x:f>
      </x:c>
      <x:c r="S446" s="250" t="str">
        <x:f>IF(G446="Completed",IF(I446="Yes",1,0),"")</x:f>
      </x:c>
      <x:c r="T446" s="250" t="str">
        <x:f>IF(J446&lt;&gt;"Yes","",IF(K446="Yes",1,IF(K446="Partly",0.5,IF(K446="No",0,""))))</x:f>
      </x:c>
      <x:c r="U446" s="250" t="str">
        <x:f>IF(G446="Completed",IF(L446="Yes",1,0),"")</x:f>
      </x:c>
      <x:c r="V446" s="251" t="str">
        <x:f>IF(G446&lt;&gt;"Completed","",IF(N446="Positive",1,IF(N446="Neutral",0.5,IF(N446="Caveated",0.25,IF(N446="Absent","",0)))))</x:f>
      </x:c>
    </x:row>
    <x:row r="447" ht="38" customHeight="1">
      <x:c r="A447" s="207" t="str">
        <x:f>IF(B447="","","RUN-"&amp;RIGHT("000"&amp;(ROW()-6),3))</x:f>
      </x:c>
      <x:c r="B447" s="236"/>
      <x:c r="C447" s="137"/>
      <x:c r="D447" s="137"/>
      <x:c r="E447" s="137"/>
      <x:c r="F447" s="137"/>
      <x:c r="G447" s="137"/>
      <x:c r="H447" s="137"/>
      <x:c r="I447" s="137"/>
      <x:c r="J447" s="137"/>
      <x:c r="K447" s="137"/>
      <x:c r="L447" s="137"/>
      <x:c r="M447" s="137"/>
      <x:c r="N447" s="137"/>
      <x:c r="O447" s="137"/>
      <x:c r="P447" s="137"/>
      <x:c r="Q447" s="138"/>
      <x:c r="R447" s="249" t="str">
        <x:f>IF(G447="Completed",IF(H447="Yes",1,0),"")</x:f>
      </x:c>
      <x:c r="S447" s="250" t="str">
        <x:f>IF(G447="Completed",IF(I447="Yes",1,0),"")</x:f>
      </x:c>
      <x:c r="T447" s="250" t="str">
        <x:f>IF(J447&lt;&gt;"Yes","",IF(K447="Yes",1,IF(K447="Partly",0.5,IF(K447="No",0,""))))</x:f>
      </x:c>
      <x:c r="U447" s="250" t="str">
        <x:f>IF(G447="Completed",IF(L447="Yes",1,0),"")</x:f>
      </x:c>
      <x:c r="V447" s="251" t="str">
        <x:f>IF(G447&lt;&gt;"Completed","",IF(N447="Positive",1,IF(N447="Neutral",0.5,IF(N447="Caveated",0.25,IF(N447="Absent","",0)))))</x:f>
      </x:c>
    </x:row>
    <x:row r="448" ht="38" customHeight="1">
      <x:c r="A448" s="207" t="str">
        <x:f>IF(B448="","","RUN-"&amp;RIGHT("000"&amp;(ROW()-6),3))</x:f>
      </x:c>
      <x:c r="B448" s="236"/>
      <x:c r="C448" s="137"/>
      <x:c r="D448" s="137"/>
      <x:c r="E448" s="137"/>
      <x:c r="F448" s="137"/>
      <x:c r="G448" s="137"/>
      <x:c r="H448" s="137"/>
      <x:c r="I448" s="137"/>
      <x:c r="J448" s="137"/>
      <x:c r="K448" s="137"/>
      <x:c r="L448" s="137"/>
      <x:c r="M448" s="137"/>
      <x:c r="N448" s="137"/>
      <x:c r="O448" s="137"/>
      <x:c r="P448" s="137"/>
      <x:c r="Q448" s="138"/>
      <x:c r="R448" s="249" t="str">
        <x:f>IF(G448="Completed",IF(H448="Yes",1,0),"")</x:f>
      </x:c>
      <x:c r="S448" s="250" t="str">
        <x:f>IF(G448="Completed",IF(I448="Yes",1,0),"")</x:f>
      </x:c>
      <x:c r="T448" s="250" t="str">
        <x:f>IF(J448&lt;&gt;"Yes","",IF(K448="Yes",1,IF(K448="Partly",0.5,IF(K448="No",0,""))))</x:f>
      </x:c>
      <x:c r="U448" s="250" t="str">
        <x:f>IF(G448="Completed",IF(L448="Yes",1,0),"")</x:f>
      </x:c>
      <x:c r="V448" s="251" t="str">
        <x:f>IF(G448&lt;&gt;"Completed","",IF(N448="Positive",1,IF(N448="Neutral",0.5,IF(N448="Caveated",0.25,IF(N448="Absent","",0)))))</x:f>
      </x:c>
    </x:row>
    <x:row r="449" ht="38" customHeight="1">
      <x:c r="A449" s="207" t="str">
        <x:f>IF(B449="","","RUN-"&amp;RIGHT("000"&amp;(ROW()-6),3))</x:f>
      </x:c>
      <x:c r="B449" s="236"/>
      <x:c r="C449" s="137"/>
      <x:c r="D449" s="137"/>
      <x:c r="E449" s="137"/>
      <x:c r="F449" s="137"/>
      <x:c r="G449" s="137"/>
      <x:c r="H449" s="137"/>
      <x:c r="I449" s="137"/>
      <x:c r="J449" s="137"/>
      <x:c r="K449" s="137"/>
      <x:c r="L449" s="137"/>
      <x:c r="M449" s="137"/>
      <x:c r="N449" s="137"/>
      <x:c r="O449" s="137"/>
      <x:c r="P449" s="137"/>
      <x:c r="Q449" s="138"/>
      <x:c r="R449" s="249" t="str">
        <x:f>IF(G449="Completed",IF(H449="Yes",1,0),"")</x:f>
      </x:c>
      <x:c r="S449" s="250" t="str">
        <x:f>IF(G449="Completed",IF(I449="Yes",1,0),"")</x:f>
      </x:c>
      <x:c r="T449" s="250" t="str">
        <x:f>IF(J449&lt;&gt;"Yes","",IF(K449="Yes",1,IF(K449="Partly",0.5,IF(K449="No",0,""))))</x:f>
      </x:c>
      <x:c r="U449" s="250" t="str">
        <x:f>IF(G449="Completed",IF(L449="Yes",1,0),"")</x:f>
      </x:c>
      <x:c r="V449" s="251" t="str">
        <x:f>IF(G449&lt;&gt;"Completed","",IF(N449="Positive",1,IF(N449="Neutral",0.5,IF(N449="Caveated",0.25,IF(N449="Absent","",0)))))</x:f>
      </x:c>
    </x:row>
    <x:row r="450" ht="38" customHeight="1">
      <x:c r="A450" s="207" t="str">
        <x:f>IF(B450="","","RUN-"&amp;RIGHT("000"&amp;(ROW()-6),3))</x:f>
      </x:c>
      <x:c r="B450" s="236"/>
      <x:c r="C450" s="137"/>
      <x:c r="D450" s="137"/>
      <x:c r="E450" s="137"/>
      <x:c r="F450" s="137"/>
      <x:c r="G450" s="137"/>
      <x:c r="H450" s="137"/>
      <x:c r="I450" s="137"/>
      <x:c r="J450" s="137"/>
      <x:c r="K450" s="137"/>
      <x:c r="L450" s="137"/>
      <x:c r="M450" s="137"/>
      <x:c r="N450" s="137"/>
      <x:c r="O450" s="137"/>
      <x:c r="P450" s="137"/>
      <x:c r="Q450" s="138"/>
      <x:c r="R450" s="249" t="str">
        <x:f>IF(G450="Completed",IF(H450="Yes",1,0),"")</x:f>
      </x:c>
      <x:c r="S450" s="250" t="str">
        <x:f>IF(G450="Completed",IF(I450="Yes",1,0),"")</x:f>
      </x:c>
      <x:c r="T450" s="250" t="str">
        <x:f>IF(J450&lt;&gt;"Yes","",IF(K450="Yes",1,IF(K450="Partly",0.5,IF(K450="No",0,""))))</x:f>
      </x:c>
      <x:c r="U450" s="250" t="str">
        <x:f>IF(G450="Completed",IF(L450="Yes",1,0),"")</x:f>
      </x:c>
      <x:c r="V450" s="251" t="str">
        <x:f>IF(G450&lt;&gt;"Completed","",IF(N450="Positive",1,IF(N450="Neutral",0.5,IF(N450="Caveated",0.25,IF(N450="Absent","",0)))))</x:f>
      </x:c>
    </x:row>
    <x:row r="451" ht="38" customHeight="1">
      <x:c r="A451" s="207" t="str">
        <x:f>IF(B451="","","RUN-"&amp;RIGHT("000"&amp;(ROW()-6),3))</x:f>
      </x:c>
      <x:c r="B451" s="236"/>
      <x:c r="C451" s="137"/>
      <x:c r="D451" s="137"/>
      <x:c r="E451" s="137"/>
      <x:c r="F451" s="137"/>
      <x:c r="G451" s="137"/>
      <x:c r="H451" s="137"/>
      <x:c r="I451" s="137"/>
      <x:c r="J451" s="137"/>
      <x:c r="K451" s="137"/>
      <x:c r="L451" s="137"/>
      <x:c r="M451" s="137"/>
      <x:c r="N451" s="137"/>
      <x:c r="O451" s="137"/>
      <x:c r="P451" s="137"/>
      <x:c r="Q451" s="138"/>
      <x:c r="R451" s="249" t="str">
        <x:f>IF(G451="Completed",IF(H451="Yes",1,0),"")</x:f>
      </x:c>
      <x:c r="S451" s="250" t="str">
        <x:f>IF(G451="Completed",IF(I451="Yes",1,0),"")</x:f>
      </x:c>
      <x:c r="T451" s="250" t="str">
        <x:f>IF(J451&lt;&gt;"Yes","",IF(K451="Yes",1,IF(K451="Partly",0.5,IF(K451="No",0,""))))</x:f>
      </x:c>
      <x:c r="U451" s="250" t="str">
        <x:f>IF(G451="Completed",IF(L451="Yes",1,0),"")</x:f>
      </x:c>
      <x:c r="V451" s="251" t="str">
        <x:f>IF(G451&lt;&gt;"Completed","",IF(N451="Positive",1,IF(N451="Neutral",0.5,IF(N451="Caveated",0.25,IF(N451="Absent","",0)))))</x:f>
      </x:c>
    </x:row>
    <x:row r="452" ht="38" customHeight="1">
      <x:c r="A452" s="207" t="str">
        <x:f>IF(B452="","","RUN-"&amp;RIGHT("000"&amp;(ROW()-6),3))</x:f>
      </x:c>
      <x:c r="B452" s="236"/>
      <x:c r="C452" s="137"/>
      <x:c r="D452" s="137"/>
      <x:c r="E452" s="137"/>
      <x:c r="F452" s="137"/>
      <x:c r="G452" s="137"/>
      <x:c r="H452" s="137"/>
      <x:c r="I452" s="137"/>
      <x:c r="J452" s="137"/>
      <x:c r="K452" s="137"/>
      <x:c r="L452" s="137"/>
      <x:c r="M452" s="137"/>
      <x:c r="N452" s="137"/>
      <x:c r="O452" s="137"/>
      <x:c r="P452" s="137"/>
      <x:c r="Q452" s="138"/>
      <x:c r="R452" s="249" t="str">
        <x:f>IF(G452="Completed",IF(H452="Yes",1,0),"")</x:f>
      </x:c>
      <x:c r="S452" s="250" t="str">
        <x:f>IF(G452="Completed",IF(I452="Yes",1,0),"")</x:f>
      </x:c>
      <x:c r="T452" s="250" t="str">
        <x:f>IF(J452&lt;&gt;"Yes","",IF(K452="Yes",1,IF(K452="Partly",0.5,IF(K452="No",0,""))))</x:f>
      </x:c>
      <x:c r="U452" s="250" t="str">
        <x:f>IF(G452="Completed",IF(L452="Yes",1,0),"")</x:f>
      </x:c>
      <x:c r="V452" s="251" t="str">
        <x:f>IF(G452&lt;&gt;"Completed","",IF(N452="Positive",1,IF(N452="Neutral",0.5,IF(N452="Caveated",0.25,IF(N452="Absent","",0)))))</x:f>
      </x:c>
    </x:row>
    <x:row r="453" ht="38" customHeight="1">
      <x:c r="A453" s="207" t="str">
        <x:f>IF(B453="","","RUN-"&amp;RIGHT("000"&amp;(ROW()-6),3))</x:f>
      </x:c>
      <x:c r="B453" s="236"/>
      <x:c r="C453" s="137"/>
      <x:c r="D453" s="137"/>
      <x:c r="E453" s="137"/>
      <x:c r="F453" s="137"/>
      <x:c r="G453" s="137"/>
      <x:c r="H453" s="137"/>
      <x:c r="I453" s="137"/>
      <x:c r="J453" s="137"/>
      <x:c r="K453" s="137"/>
      <x:c r="L453" s="137"/>
      <x:c r="M453" s="137"/>
      <x:c r="N453" s="137"/>
      <x:c r="O453" s="137"/>
      <x:c r="P453" s="137"/>
      <x:c r="Q453" s="138"/>
      <x:c r="R453" s="249" t="str">
        <x:f>IF(G453="Completed",IF(H453="Yes",1,0),"")</x:f>
      </x:c>
      <x:c r="S453" s="250" t="str">
        <x:f>IF(G453="Completed",IF(I453="Yes",1,0),"")</x:f>
      </x:c>
      <x:c r="T453" s="250" t="str">
        <x:f>IF(J453&lt;&gt;"Yes","",IF(K453="Yes",1,IF(K453="Partly",0.5,IF(K453="No",0,""))))</x:f>
      </x:c>
      <x:c r="U453" s="250" t="str">
        <x:f>IF(G453="Completed",IF(L453="Yes",1,0),"")</x:f>
      </x:c>
      <x:c r="V453" s="251" t="str">
        <x:f>IF(G453&lt;&gt;"Completed","",IF(N453="Positive",1,IF(N453="Neutral",0.5,IF(N453="Caveated",0.25,IF(N453="Absent","",0)))))</x:f>
      </x:c>
    </x:row>
    <x:row r="454" ht="38" customHeight="1">
      <x:c r="A454" s="207" t="str">
        <x:f>IF(B454="","","RUN-"&amp;RIGHT("000"&amp;(ROW()-6),3))</x:f>
      </x:c>
      <x:c r="B454" s="236"/>
      <x:c r="C454" s="137"/>
      <x:c r="D454" s="137"/>
      <x:c r="E454" s="137"/>
      <x:c r="F454" s="137"/>
      <x:c r="G454" s="137"/>
      <x:c r="H454" s="137"/>
      <x:c r="I454" s="137"/>
      <x:c r="J454" s="137"/>
      <x:c r="K454" s="137"/>
      <x:c r="L454" s="137"/>
      <x:c r="M454" s="137"/>
      <x:c r="N454" s="137"/>
      <x:c r="O454" s="137"/>
      <x:c r="P454" s="137"/>
      <x:c r="Q454" s="138"/>
      <x:c r="R454" s="249" t="str">
        <x:f>IF(G454="Completed",IF(H454="Yes",1,0),"")</x:f>
      </x:c>
      <x:c r="S454" s="250" t="str">
        <x:f>IF(G454="Completed",IF(I454="Yes",1,0),"")</x:f>
      </x:c>
      <x:c r="T454" s="250" t="str">
        <x:f>IF(J454&lt;&gt;"Yes","",IF(K454="Yes",1,IF(K454="Partly",0.5,IF(K454="No",0,""))))</x:f>
      </x:c>
      <x:c r="U454" s="250" t="str">
        <x:f>IF(G454="Completed",IF(L454="Yes",1,0),"")</x:f>
      </x:c>
      <x:c r="V454" s="251" t="str">
        <x:f>IF(G454&lt;&gt;"Completed","",IF(N454="Positive",1,IF(N454="Neutral",0.5,IF(N454="Caveated",0.25,IF(N454="Absent","",0)))))</x:f>
      </x:c>
    </x:row>
    <x:row r="455" ht="38" customHeight="1">
      <x:c r="A455" s="207" t="str">
        <x:f>IF(B455="","","RUN-"&amp;RIGHT("000"&amp;(ROW()-6),3))</x:f>
      </x:c>
      <x:c r="B455" s="236"/>
      <x:c r="C455" s="137"/>
      <x:c r="D455" s="137"/>
      <x:c r="E455" s="137"/>
      <x:c r="F455" s="137"/>
      <x:c r="G455" s="137"/>
      <x:c r="H455" s="137"/>
      <x:c r="I455" s="137"/>
      <x:c r="J455" s="137"/>
      <x:c r="K455" s="137"/>
      <x:c r="L455" s="137"/>
      <x:c r="M455" s="137"/>
      <x:c r="N455" s="137"/>
      <x:c r="O455" s="137"/>
      <x:c r="P455" s="137"/>
      <x:c r="Q455" s="138"/>
      <x:c r="R455" s="249" t="str">
        <x:f>IF(G455="Completed",IF(H455="Yes",1,0),"")</x:f>
      </x:c>
      <x:c r="S455" s="250" t="str">
        <x:f>IF(G455="Completed",IF(I455="Yes",1,0),"")</x:f>
      </x:c>
      <x:c r="T455" s="250" t="str">
        <x:f>IF(J455&lt;&gt;"Yes","",IF(K455="Yes",1,IF(K455="Partly",0.5,IF(K455="No",0,""))))</x:f>
      </x:c>
      <x:c r="U455" s="250" t="str">
        <x:f>IF(G455="Completed",IF(L455="Yes",1,0),"")</x:f>
      </x:c>
      <x:c r="V455" s="251" t="str">
        <x:f>IF(G455&lt;&gt;"Completed","",IF(N455="Positive",1,IF(N455="Neutral",0.5,IF(N455="Caveated",0.25,IF(N455="Absent","",0)))))</x:f>
      </x:c>
    </x:row>
    <x:row r="456" ht="38" customHeight="1">
      <x:c r="A456" s="207" t="str">
        <x:f>IF(B456="","","RUN-"&amp;RIGHT("000"&amp;(ROW()-6),3))</x:f>
      </x:c>
      <x:c r="B456" s="236"/>
      <x:c r="C456" s="137"/>
      <x:c r="D456" s="137"/>
      <x:c r="E456" s="137"/>
      <x:c r="F456" s="137"/>
      <x:c r="G456" s="137"/>
      <x:c r="H456" s="137"/>
      <x:c r="I456" s="137"/>
      <x:c r="J456" s="137"/>
      <x:c r="K456" s="137"/>
      <x:c r="L456" s="137"/>
      <x:c r="M456" s="137"/>
      <x:c r="N456" s="137"/>
      <x:c r="O456" s="137"/>
      <x:c r="P456" s="137"/>
      <x:c r="Q456" s="138"/>
      <x:c r="R456" s="249" t="str">
        <x:f>IF(G456="Completed",IF(H456="Yes",1,0),"")</x:f>
      </x:c>
      <x:c r="S456" s="250" t="str">
        <x:f>IF(G456="Completed",IF(I456="Yes",1,0),"")</x:f>
      </x:c>
      <x:c r="T456" s="250" t="str">
        <x:f>IF(J456&lt;&gt;"Yes","",IF(K456="Yes",1,IF(K456="Partly",0.5,IF(K456="No",0,""))))</x:f>
      </x:c>
      <x:c r="U456" s="250" t="str">
        <x:f>IF(G456="Completed",IF(L456="Yes",1,0),"")</x:f>
      </x:c>
      <x:c r="V456" s="251" t="str">
        <x:f>IF(G456&lt;&gt;"Completed","",IF(N456="Positive",1,IF(N456="Neutral",0.5,IF(N456="Caveated",0.25,IF(N456="Absent","",0)))))</x:f>
      </x:c>
    </x:row>
    <x:row r="457" ht="38" customHeight="1">
      <x:c r="A457" s="207" t="str">
        <x:f>IF(B457="","","RUN-"&amp;RIGHT("000"&amp;(ROW()-6),3))</x:f>
      </x:c>
      <x:c r="B457" s="236"/>
      <x:c r="C457" s="137"/>
      <x:c r="D457" s="137"/>
      <x:c r="E457" s="137"/>
      <x:c r="F457" s="137"/>
      <x:c r="G457" s="137"/>
      <x:c r="H457" s="137"/>
      <x:c r="I457" s="137"/>
      <x:c r="J457" s="137"/>
      <x:c r="K457" s="137"/>
      <x:c r="L457" s="137"/>
      <x:c r="M457" s="137"/>
      <x:c r="N457" s="137"/>
      <x:c r="O457" s="137"/>
      <x:c r="P457" s="137"/>
      <x:c r="Q457" s="138"/>
      <x:c r="R457" s="249" t="str">
        <x:f>IF(G457="Completed",IF(H457="Yes",1,0),"")</x:f>
      </x:c>
      <x:c r="S457" s="250" t="str">
        <x:f>IF(G457="Completed",IF(I457="Yes",1,0),"")</x:f>
      </x:c>
      <x:c r="T457" s="250" t="str">
        <x:f>IF(J457&lt;&gt;"Yes","",IF(K457="Yes",1,IF(K457="Partly",0.5,IF(K457="No",0,""))))</x:f>
      </x:c>
      <x:c r="U457" s="250" t="str">
        <x:f>IF(G457="Completed",IF(L457="Yes",1,0),"")</x:f>
      </x:c>
      <x:c r="V457" s="251" t="str">
        <x:f>IF(G457&lt;&gt;"Completed","",IF(N457="Positive",1,IF(N457="Neutral",0.5,IF(N457="Caveated",0.25,IF(N457="Absent","",0)))))</x:f>
      </x:c>
    </x:row>
    <x:row r="458" ht="38" customHeight="1">
      <x:c r="A458" s="207" t="str">
        <x:f>IF(B458="","","RUN-"&amp;RIGHT("000"&amp;(ROW()-6),3))</x:f>
      </x:c>
      <x:c r="B458" s="236"/>
      <x:c r="C458" s="137"/>
      <x:c r="D458" s="137"/>
      <x:c r="E458" s="137"/>
      <x:c r="F458" s="137"/>
      <x:c r="G458" s="137"/>
      <x:c r="H458" s="137"/>
      <x:c r="I458" s="137"/>
      <x:c r="J458" s="137"/>
      <x:c r="K458" s="137"/>
      <x:c r="L458" s="137"/>
      <x:c r="M458" s="137"/>
      <x:c r="N458" s="137"/>
      <x:c r="O458" s="137"/>
      <x:c r="P458" s="137"/>
      <x:c r="Q458" s="138"/>
      <x:c r="R458" s="249" t="str">
        <x:f>IF(G458="Completed",IF(H458="Yes",1,0),"")</x:f>
      </x:c>
      <x:c r="S458" s="250" t="str">
        <x:f>IF(G458="Completed",IF(I458="Yes",1,0),"")</x:f>
      </x:c>
      <x:c r="T458" s="250" t="str">
        <x:f>IF(J458&lt;&gt;"Yes","",IF(K458="Yes",1,IF(K458="Partly",0.5,IF(K458="No",0,""))))</x:f>
      </x:c>
      <x:c r="U458" s="250" t="str">
        <x:f>IF(G458="Completed",IF(L458="Yes",1,0),"")</x:f>
      </x:c>
      <x:c r="V458" s="251" t="str">
        <x:f>IF(G458&lt;&gt;"Completed","",IF(N458="Positive",1,IF(N458="Neutral",0.5,IF(N458="Caveated",0.25,IF(N458="Absent","",0)))))</x:f>
      </x:c>
    </x:row>
    <x:row r="459" ht="38" customHeight="1">
      <x:c r="A459" s="207" t="str">
        <x:f>IF(B459="","","RUN-"&amp;RIGHT("000"&amp;(ROW()-6),3))</x:f>
      </x:c>
      <x:c r="B459" s="236"/>
      <x:c r="C459" s="137"/>
      <x:c r="D459" s="137"/>
      <x:c r="E459" s="137"/>
      <x:c r="F459" s="137"/>
      <x:c r="G459" s="137"/>
      <x:c r="H459" s="137"/>
      <x:c r="I459" s="137"/>
      <x:c r="J459" s="137"/>
      <x:c r="K459" s="137"/>
      <x:c r="L459" s="137"/>
      <x:c r="M459" s="137"/>
      <x:c r="N459" s="137"/>
      <x:c r="O459" s="137"/>
      <x:c r="P459" s="137"/>
      <x:c r="Q459" s="138"/>
      <x:c r="R459" s="249" t="str">
        <x:f>IF(G459="Completed",IF(H459="Yes",1,0),"")</x:f>
      </x:c>
      <x:c r="S459" s="250" t="str">
        <x:f>IF(G459="Completed",IF(I459="Yes",1,0),"")</x:f>
      </x:c>
      <x:c r="T459" s="250" t="str">
        <x:f>IF(J459&lt;&gt;"Yes","",IF(K459="Yes",1,IF(K459="Partly",0.5,IF(K459="No",0,""))))</x:f>
      </x:c>
      <x:c r="U459" s="250" t="str">
        <x:f>IF(G459="Completed",IF(L459="Yes",1,0),"")</x:f>
      </x:c>
      <x:c r="V459" s="251" t="str">
        <x:f>IF(G459&lt;&gt;"Completed","",IF(N459="Positive",1,IF(N459="Neutral",0.5,IF(N459="Caveated",0.25,IF(N459="Absent","",0)))))</x:f>
      </x:c>
    </x:row>
    <x:row r="460" ht="38" customHeight="1">
      <x:c r="A460" s="207" t="str">
        <x:f>IF(B460="","","RUN-"&amp;RIGHT("000"&amp;(ROW()-6),3))</x:f>
      </x:c>
      <x:c r="B460" s="236"/>
      <x:c r="C460" s="137"/>
      <x:c r="D460" s="137"/>
      <x:c r="E460" s="137"/>
      <x:c r="F460" s="137"/>
      <x:c r="G460" s="137"/>
      <x:c r="H460" s="137"/>
      <x:c r="I460" s="137"/>
      <x:c r="J460" s="137"/>
      <x:c r="K460" s="137"/>
      <x:c r="L460" s="137"/>
      <x:c r="M460" s="137"/>
      <x:c r="N460" s="137"/>
      <x:c r="O460" s="137"/>
      <x:c r="P460" s="137"/>
      <x:c r="Q460" s="138"/>
      <x:c r="R460" s="249" t="str">
        <x:f>IF(G460="Completed",IF(H460="Yes",1,0),"")</x:f>
      </x:c>
      <x:c r="S460" s="250" t="str">
        <x:f>IF(G460="Completed",IF(I460="Yes",1,0),"")</x:f>
      </x:c>
      <x:c r="T460" s="250" t="str">
        <x:f>IF(J460&lt;&gt;"Yes","",IF(K460="Yes",1,IF(K460="Partly",0.5,IF(K460="No",0,""))))</x:f>
      </x:c>
      <x:c r="U460" s="250" t="str">
        <x:f>IF(G460="Completed",IF(L460="Yes",1,0),"")</x:f>
      </x:c>
      <x:c r="V460" s="251" t="str">
        <x:f>IF(G460&lt;&gt;"Completed","",IF(N460="Positive",1,IF(N460="Neutral",0.5,IF(N460="Caveated",0.25,IF(N460="Absent","",0)))))</x:f>
      </x:c>
    </x:row>
    <x:row r="461" ht="38" customHeight="1">
      <x:c r="A461" s="207" t="str">
        <x:f>IF(B461="","","RUN-"&amp;RIGHT("000"&amp;(ROW()-6),3))</x:f>
      </x:c>
      <x:c r="B461" s="236"/>
      <x:c r="C461" s="137"/>
      <x:c r="D461" s="137"/>
      <x:c r="E461" s="137"/>
      <x:c r="F461" s="137"/>
      <x:c r="G461" s="137"/>
      <x:c r="H461" s="137"/>
      <x:c r="I461" s="137"/>
      <x:c r="J461" s="137"/>
      <x:c r="K461" s="137"/>
      <x:c r="L461" s="137"/>
      <x:c r="M461" s="137"/>
      <x:c r="N461" s="137"/>
      <x:c r="O461" s="137"/>
      <x:c r="P461" s="137"/>
      <x:c r="Q461" s="138"/>
      <x:c r="R461" s="249" t="str">
        <x:f>IF(G461="Completed",IF(H461="Yes",1,0),"")</x:f>
      </x:c>
      <x:c r="S461" s="250" t="str">
        <x:f>IF(G461="Completed",IF(I461="Yes",1,0),"")</x:f>
      </x:c>
      <x:c r="T461" s="250" t="str">
        <x:f>IF(J461&lt;&gt;"Yes","",IF(K461="Yes",1,IF(K461="Partly",0.5,IF(K461="No",0,""))))</x:f>
      </x:c>
      <x:c r="U461" s="250" t="str">
        <x:f>IF(G461="Completed",IF(L461="Yes",1,0),"")</x:f>
      </x:c>
      <x:c r="V461" s="251" t="str">
        <x:f>IF(G461&lt;&gt;"Completed","",IF(N461="Positive",1,IF(N461="Neutral",0.5,IF(N461="Caveated",0.25,IF(N461="Absent","",0)))))</x:f>
      </x:c>
    </x:row>
    <x:row r="462" ht="38" customHeight="1">
      <x:c r="A462" s="207" t="str">
        <x:f>IF(B462="","","RUN-"&amp;RIGHT("000"&amp;(ROW()-6),3))</x:f>
      </x:c>
      <x:c r="B462" s="236"/>
      <x:c r="C462" s="137"/>
      <x:c r="D462" s="137"/>
      <x:c r="E462" s="137"/>
      <x:c r="F462" s="137"/>
      <x:c r="G462" s="137"/>
      <x:c r="H462" s="137"/>
      <x:c r="I462" s="137"/>
      <x:c r="J462" s="137"/>
      <x:c r="K462" s="137"/>
      <x:c r="L462" s="137"/>
      <x:c r="M462" s="137"/>
      <x:c r="N462" s="137"/>
      <x:c r="O462" s="137"/>
      <x:c r="P462" s="137"/>
      <x:c r="Q462" s="138"/>
      <x:c r="R462" s="249" t="str">
        <x:f>IF(G462="Completed",IF(H462="Yes",1,0),"")</x:f>
      </x:c>
      <x:c r="S462" s="250" t="str">
        <x:f>IF(G462="Completed",IF(I462="Yes",1,0),"")</x:f>
      </x:c>
      <x:c r="T462" s="250" t="str">
        <x:f>IF(J462&lt;&gt;"Yes","",IF(K462="Yes",1,IF(K462="Partly",0.5,IF(K462="No",0,""))))</x:f>
      </x:c>
      <x:c r="U462" s="250" t="str">
        <x:f>IF(G462="Completed",IF(L462="Yes",1,0),"")</x:f>
      </x:c>
      <x:c r="V462" s="251" t="str">
        <x:f>IF(G462&lt;&gt;"Completed","",IF(N462="Positive",1,IF(N462="Neutral",0.5,IF(N462="Caveated",0.25,IF(N462="Absent","",0)))))</x:f>
      </x:c>
    </x:row>
    <x:row r="463" ht="38" customHeight="1">
      <x:c r="A463" s="207" t="str">
        <x:f>IF(B463="","","RUN-"&amp;RIGHT("000"&amp;(ROW()-6),3))</x:f>
      </x:c>
      <x:c r="B463" s="236"/>
      <x:c r="C463" s="137"/>
      <x:c r="D463" s="137"/>
      <x:c r="E463" s="137"/>
      <x:c r="F463" s="137"/>
      <x:c r="G463" s="137"/>
      <x:c r="H463" s="137"/>
      <x:c r="I463" s="137"/>
      <x:c r="J463" s="137"/>
      <x:c r="K463" s="137"/>
      <x:c r="L463" s="137"/>
      <x:c r="M463" s="137"/>
      <x:c r="N463" s="137"/>
      <x:c r="O463" s="137"/>
      <x:c r="P463" s="137"/>
      <x:c r="Q463" s="138"/>
      <x:c r="R463" s="249" t="str">
        <x:f>IF(G463="Completed",IF(H463="Yes",1,0),"")</x:f>
      </x:c>
      <x:c r="S463" s="250" t="str">
        <x:f>IF(G463="Completed",IF(I463="Yes",1,0),"")</x:f>
      </x:c>
      <x:c r="T463" s="250" t="str">
        <x:f>IF(J463&lt;&gt;"Yes","",IF(K463="Yes",1,IF(K463="Partly",0.5,IF(K463="No",0,""))))</x:f>
      </x:c>
      <x:c r="U463" s="250" t="str">
        <x:f>IF(G463="Completed",IF(L463="Yes",1,0),"")</x:f>
      </x:c>
      <x:c r="V463" s="251" t="str">
        <x:f>IF(G463&lt;&gt;"Completed","",IF(N463="Positive",1,IF(N463="Neutral",0.5,IF(N463="Caveated",0.25,IF(N463="Absent","",0)))))</x:f>
      </x:c>
    </x:row>
    <x:row r="464" ht="38" customHeight="1">
      <x:c r="A464" s="207" t="str">
        <x:f>IF(B464="","","RUN-"&amp;RIGHT("000"&amp;(ROW()-6),3))</x:f>
      </x:c>
      <x:c r="B464" s="236"/>
      <x:c r="C464" s="137"/>
      <x:c r="D464" s="137"/>
      <x:c r="E464" s="137"/>
      <x:c r="F464" s="137"/>
      <x:c r="G464" s="137"/>
      <x:c r="H464" s="137"/>
      <x:c r="I464" s="137"/>
      <x:c r="J464" s="137"/>
      <x:c r="K464" s="137"/>
      <x:c r="L464" s="137"/>
      <x:c r="M464" s="137"/>
      <x:c r="N464" s="137"/>
      <x:c r="O464" s="137"/>
      <x:c r="P464" s="137"/>
      <x:c r="Q464" s="138"/>
      <x:c r="R464" s="249" t="str">
        <x:f>IF(G464="Completed",IF(H464="Yes",1,0),"")</x:f>
      </x:c>
      <x:c r="S464" s="250" t="str">
        <x:f>IF(G464="Completed",IF(I464="Yes",1,0),"")</x:f>
      </x:c>
      <x:c r="T464" s="250" t="str">
        <x:f>IF(J464&lt;&gt;"Yes","",IF(K464="Yes",1,IF(K464="Partly",0.5,IF(K464="No",0,""))))</x:f>
      </x:c>
      <x:c r="U464" s="250" t="str">
        <x:f>IF(G464="Completed",IF(L464="Yes",1,0),"")</x:f>
      </x:c>
      <x:c r="V464" s="251" t="str">
        <x:f>IF(G464&lt;&gt;"Completed","",IF(N464="Positive",1,IF(N464="Neutral",0.5,IF(N464="Caveated",0.25,IF(N464="Absent","",0)))))</x:f>
      </x:c>
    </x:row>
    <x:row r="465" ht="38" customHeight="1">
      <x:c r="A465" s="207" t="str">
        <x:f>IF(B465="","","RUN-"&amp;RIGHT("000"&amp;(ROW()-6),3))</x:f>
      </x:c>
      <x:c r="B465" s="236"/>
      <x:c r="C465" s="137"/>
      <x:c r="D465" s="137"/>
      <x:c r="E465" s="137"/>
      <x:c r="F465" s="137"/>
      <x:c r="G465" s="137"/>
      <x:c r="H465" s="137"/>
      <x:c r="I465" s="137"/>
      <x:c r="J465" s="137"/>
      <x:c r="K465" s="137"/>
      <x:c r="L465" s="137"/>
      <x:c r="M465" s="137"/>
      <x:c r="N465" s="137"/>
      <x:c r="O465" s="137"/>
      <x:c r="P465" s="137"/>
      <x:c r="Q465" s="138"/>
      <x:c r="R465" s="249" t="str">
        <x:f>IF(G465="Completed",IF(H465="Yes",1,0),"")</x:f>
      </x:c>
      <x:c r="S465" s="250" t="str">
        <x:f>IF(G465="Completed",IF(I465="Yes",1,0),"")</x:f>
      </x:c>
      <x:c r="T465" s="250" t="str">
        <x:f>IF(J465&lt;&gt;"Yes","",IF(K465="Yes",1,IF(K465="Partly",0.5,IF(K465="No",0,""))))</x:f>
      </x:c>
      <x:c r="U465" s="250" t="str">
        <x:f>IF(G465="Completed",IF(L465="Yes",1,0),"")</x:f>
      </x:c>
      <x:c r="V465" s="251" t="str">
        <x:f>IF(G465&lt;&gt;"Completed","",IF(N465="Positive",1,IF(N465="Neutral",0.5,IF(N465="Caveated",0.25,IF(N465="Absent","",0)))))</x:f>
      </x:c>
    </x:row>
    <x:row r="466" ht="38" customHeight="1">
      <x:c r="A466" s="207" t="str">
        <x:f>IF(B466="","","RUN-"&amp;RIGHT("000"&amp;(ROW()-6),3))</x:f>
      </x:c>
      <x:c r="B466" s="236"/>
      <x:c r="C466" s="137"/>
      <x:c r="D466" s="137"/>
      <x:c r="E466" s="137"/>
      <x:c r="F466" s="137"/>
      <x:c r="G466" s="137"/>
      <x:c r="H466" s="137"/>
      <x:c r="I466" s="137"/>
      <x:c r="J466" s="137"/>
      <x:c r="K466" s="137"/>
      <x:c r="L466" s="137"/>
      <x:c r="M466" s="137"/>
      <x:c r="N466" s="137"/>
      <x:c r="O466" s="137"/>
      <x:c r="P466" s="137"/>
      <x:c r="Q466" s="138"/>
      <x:c r="R466" s="249" t="str">
        <x:f>IF(G466="Completed",IF(H466="Yes",1,0),"")</x:f>
      </x:c>
      <x:c r="S466" s="250" t="str">
        <x:f>IF(G466="Completed",IF(I466="Yes",1,0),"")</x:f>
      </x:c>
      <x:c r="T466" s="250" t="str">
        <x:f>IF(J466&lt;&gt;"Yes","",IF(K466="Yes",1,IF(K466="Partly",0.5,IF(K466="No",0,""))))</x:f>
      </x:c>
      <x:c r="U466" s="250" t="str">
        <x:f>IF(G466="Completed",IF(L466="Yes",1,0),"")</x:f>
      </x:c>
      <x:c r="V466" s="251" t="str">
        <x:f>IF(G466&lt;&gt;"Completed","",IF(N466="Positive",1,IF(N466="Neutral",0.5,IF(N466="Caveated",0.25,IF(N466="Absent","",0)))))</x:f>
      </x:c>
    </x:row>
    <x:row r="467" ht="38" customHeight="1">
      <x:c r="A467" s="207" t="str">
        <x:f>IF(B467="","","RUN-"&amp;RIGHT("000"&amp;(ROW()-6),3))</x:f>
      </x:c>
      <x:c r="B467" s="236"/>
      <x:c r="C467" s="137"/>
      <x:c r="D467" s="137"/>
      <x:c r="E467" s="137"/>
      <x:c r="F467" s="137"/>
      <x:c r="G467" s="137"/>
      <x:c r="H467" s="137"/>
      <x:c r="I467" s="137"/>
      <x:c r="J467" s="137"/>
      <x:c r="K467" s="137"/>
      <x:c r="L467" s="137"/>
      <x:c r="M467" s="137"/>
      <x:c r="N467" s="137"/>
      <x:c r="O467" s="137"/>
      <x:c r="P467" s="137"/>
      <x:c r="Q467" s="138"/>
      <x:c r="R467" s="249" t="str">
        <x:f>IF(G467="Completed",IF(H467="Yes",1,0),"")</x:f>
      </x:c>
      <x:c r="S467" s="250" t="str">
        <x:f>IF(G467="Completed",IF(I467="Yes",1,0),"")</x:f>
      </x:c>
      <x:c r="T467" s="250" t="str">
        <x:f>IF(J467&lt;&gt;"Yes","",IF(K467="Yes",1,IF(K467="Partly",0.5,IF(K467="No",0,""))))</x:f>
      </x:c>
      <x:c r="U467" s="250" t="str">
        <x:f>IF(G467="Completed",IF(L467="Yes",1,0),"")</x:f>
      </x:c>
      <x:c r="V467" s="251" t="str">
        <x:f>IF(G467&lt;&gt;"Completed","",IF(N467="Positive",1,IF(N467="Neutral",0.5,IF(N467="Caveated",0.25,IF(N467="Absent","",0)))))</x:f>
      </x:c>
    </x:row>
    <x:row r="468" ht="38" customHeight="1">
      <x:c r="A468" s="207" t="str">
        <x:f>IF(B468="","","RUN-"&amp;RIGHT("000"&amp;(ROW()-6),3))</x:f>
      </x:c>
      <x:c r="B468" s="236"/>
      <x:c r="C468" s="137"/>
      <x:c r="D468" s="137"/>
      <x:c r="E468" s="137"/>
      <x:c r="F468" s="137"/>
      <x:c r="G468" s="137"/>
      <x:c r="H468" s="137"/>
      <x:c r="I468" s="137"/>
      <x:c r="J468" s="137"/>
      <x:c r="K468" s="137"/>
      <x:c r="L468" s="137"/>
      <x:c r="M468" s="137"/>
      <x:c r="N468" s="137"/>
      <x:c r="O468" s="137"/>
      <x:c r="P468" s="137"/>
      <x:c r="Q468" s="138"/>
      <x:c r="R468" s="249" t="str">
        <x:f>IF(G468="Completed",IF(H468="Yes",1,0),"")</x:f>
      </x:c>
      <x:c r="S468" s="250" t="str">
        <x:f>IF(G468="Completed",IF(I468="Yes",1,0),"")</x:f>
      </x:c>
      <x:c r="T468" s="250" t="str">
        <x:f>IF(J468&lt;&gt;"Yes","",IF(K468="Yes",1,IF(K468="Partly",0.5,IF(K468="No",0,""))))</x:f>
      </x:c>
      <x:c r="U468" s="250" t="str">
        <x:f>IF(G468="Completed",IF(L468="Yes",1,0),"")</x:f>
      </x:c>
      <x:c r="V468" s="251" t="str">
        <x:f>IF(G468&lt;&gt;"Completed","",IF(N468="Positive",1,IF(N468="Neutral",0.5,IF(N468="Caveated",0.25,IF(N468="Absent","",0)))))</x:f>
      </x:c>
    </x:row>
    <x:row r="469" ht="38" customHeight="1">
      <x:c r="A469" s="207" t="str">
        <x:f>IF(B469="","","RUN-"&amp;RIGHT("000"&amp;(ROW()-6),3))</x:f>
      </x:c>
      <x:c r="B469" s="236"/>
      <x:c r="C469" s="137"/>
      <x:c r="D469" s="137"/>
      <x:c r="E469" s="137"/>
      <x:c r="F469" s="137"/>
      <x:c r="G469" s="137"/>
      <x:c r="H469" s="137"/>
      <x:c r="I469" s="137"/>
      <x:c r="J469" s="137"/>
      <x:c r="K469" s="137"/>
      <x:c r="L469" s="137"/>
      <x:c r="M469" s="137"/>
      <x:c r="N469" s="137"/>
      <x:c r="O469" s="137"/>
      <x:c r="P469" s="137"/>
      <x:c r="Q469" s="138"/>
      <x:c r="R469" s="249" t="str">
        <x:f>IF(G469="Completed",IF(H469="Yes",1,0),"")</x:f>
      </x:c>
      <x:c r="S469" s="250" t="str">
        <x:f>IF(G469="Completed",IF(I469="Yes",1,0),"")</x:f>
      </x:c>
      <x:c r="T469" s="250" t="str">
        <x:f>IF(J469&lt;&gt;"Yes","",IF(K469="Yes",1,IF(K469="Partly",0.5,IF(K469="No",0,""))))</x:f>
      </x:c>
      <x:c r="U469" s="250" t="str">
        <x:f>IF(G469="Completed",IF(L469="Yes",1,0),"")</x:f>
      </x:c>
      <x:c r="V469" s="251" t="str">
        <x:f>IF(G469&lt;&gt;"Completed","",IF(N469="Positive",1,IF(N469="Neutral",0.5,IF(N469="Caveated",0.25,IF(N469="Absent","",0)))))</x:f>
      </x:c>
    </x:row>
    <x:row r="470" ht="38" customHeight="1">
      <x:c r="A470" s="207" t="str">
        <x:f>IF(B470="","","RUN-"&amp;RIGHT("000"&amp;(ROW()-6),3))</x:f>
      </x:c>
      <x:c r="B470" s="236"/>
      <x:c r="C470" s="137"/>
      <x:c r="D470" s="137"/>
      <x:c r="E470" s="137"/>
      <x:c r="F470" s="137"/>
      <x:c r="G470" s="137"/>
      <x:c r="H470" s="137"/>
      <x:c r="I470" s="137"/>
      <x:c r="J470" s="137"/>
      <x:c r="K470" s="137"/>
      <x:c r="L470" s="137"/>
      <x:c r="M470" s="137"/>
      <x:c r="N470" s="137"/>
      <x:c r="O470" s="137"/>
      <x:c r="P470" s="137"/>
      <x:c r="Q470" s="138"/>
      <x:c r="R470" s="249" t="str">
        <x:f>IF(G470="Completed",IF(H470="Yes",1,0),"")</x:f>
      </x:c>
      <x:c r="S470" s="250" t="str">
        <x:f>IF(G470="Completed",IF(I470="Yes",1,0),"")</x:f>
      </x:c>
      <x:c r="T470" s="250" t="str">
        <x:f>IF(J470&lt;&gt;"Yes","",IF(K470="Yes",1,IF(K470="Partly",0.5,IF(K470="No",0,""))))</x:f>
      </x:c>
      <x:c r="U470" s="250" t="str">
        <x:f>IF(G470="Completed",IF(L470="Yes",1,0),"")</x:f>
      </x:c>
      <x:c r="V470" s="251" t="str">
        <x:f>IF(G470&lt;&gt;"Completed","",IF(N470="Positive",1,IF(N470="Neutral",0.5,IF(N470="Caveated",0.25,IF(N470="Absent","",0)))))</x:f>
      </x:c>
    </x:row>
    <x:row r="471" ht="38" customHeight="1">
      <x:c r="A471" s="207" t="str">
        <x:f>IF(B471="","","RUN-"&amp;RIGHT("000"&amp;(ROW()-6),3))</x:f>
      </x:c>
      <x:c r="B471" s="236"/>
      <x:c r="C471" s="137"/>
      <x:c r="D471" s="137"/>
      <x:c r="E471" s="137"/>
      <x:c r="F471" s="137"/>
      <x:c r="G471" s="137"/>
      <x:c r="H471" s="137"/>
      <x:c r="I471" s="137"/>
      <x:c r="J471" s="137"/>
      <x:c r="K471" s="137"/>
      <x:c r="L471" s="137"/>
      <x:c r="M471" s="137"/>
      <x:c r="N471" s="137"/>
      <x:c r="O471" s="137"/>
      <x:c r="P471" s="137"/>
      <x:c r="Q471" s="138"/>
      <x:c r="R471" s="249" t="str">
        <x:f>IF(G471="Completed",IF(H471="Yes",1,0),"")</x:f>
      </x:c>
      <x:c r="S471" s="250" t="str">
        <x:f>IF(G471="Completed",IF(I471="Yes",1,0),"")</x:f>
      </x:c>
      <x:c r="T471" s="250" t="str">
        <x:f>IF(J471&lt;&gt;"Yes","",IF(K471="Yes",1,IF(K471="Partly",0.5,IF(K471="No",0,""))))</x:f>
      </x:c>
      <x:c r="U471" s="250" t="str">
        <x:f>IF(G471="Completed",IF(L471="Yes",1,0),"")</x:f>
      </x:c>
      <x:c r="V471" s="251" t="str">
        <x:f>IF(G471&lt;&gt;"Completed","",IF(N471="Positive",1,IF(N471="Neutral",0.5,IF(N471="Caveated",0.25,IF(N471="Absent","",0)))))</x:f>
      </x:c>
    </x:row>
    <x:row r="472" ht="38" customHeight="1">
      <x:c r="A472" s="207" t="str">
        <x:f>IF(B472="","","RUN-"&amp;RIGHT("000"&amp;(ROW()-6),3))</x:f>
      </x:c>
      <x:c r="B472" s="236"/>
      <x:c r="C472" s="137"/>
      <x:c r="D472" s="137"/>
      <x:c r="E472" s="137"/>
      <x:c r="F472" s="137"/>
      <x:c r="G472" s="137"/>
      <x:c r="H472" s="137"/>
      <x:c r="I472" s="137"/>
      <x:c r="J472" s="137"/>
      <x:c r="K472" s="137"/>
      <x:c r="L472" s="137"/>
      <x:c r="M472" s="137"/>
      <x:c r="N472" s="137"/>
      <x:c r="O472" s="137"/>
      <x:c r="P472" s="137"/>
      <x:c r="Q472" s="138"/>
      <x:c r="R472" s="249" t="str">
        <x:f>IF(G472="Completed",IF(H472="Yes",1,0),"")</x:f>
      </x:c>
      <x:c r="S472" s="250" t="str">
        <x:f>IF(G472="Completed",IF(I472="Yes",1,0),"")</x:f>
      </x:c>
      <x:c r="T472" s="250" t="str">
        <x:f>IF(J472&lt;&gt;"Yes","",IF(K472="Yes",1,IF(K472="Partly",0.5,IF(K472="No",0,""))))</x:f>
      </x:c>
      <x:c r="U472" s="250" t="str">
        <x:f>IF(G472="Completed",IF(L472="Yes",1,0),"")</x:f>
      </x:c>
      <x:c r="V472" s="251" t="str">
        <x:f>IF(G472&lt;&gt;"Completed","",IF(N472="Positive",1,IF(N472="Neutral",0.5,IF(N472="Caveated",0.25,IF(N472="Absent","",0)))))</x:f>
      </x:c>
    </x:row>
    <x:row r="473" ht="38" customHeight="1">
      <x:c r="A473" s="207" t="str">
        <x:f>IF(B473="","","RUN-"&amp;RIGHT("000"&amp;(ROW()-6),3))</x:f>
      </x:c>
      <x:c r="B473" s="236"/>
      <x:c r="C473" s="137"/>
      <x:c r="D473" s="137"/>
      <x:c r="E473" s="137"/>
      <x:c r="F473" s="137"/>
      <x:c r="G473" s="137"/>
      <x:c r="H473" s="137"/>
      <x:c r="I473" s="137"/>
      <x:c r="J473" s="137"/>
      <x:c r="K473" s="137"/>
      <x:c r="L473" s="137"/>
      <x:c r="M473" s="137"/>
      <x:c r="N473" s="137"/>
      <x:c r="O473" s="137"/>
      <x:c r="P473" s="137"/>
      <x:c r="Q473" s="138"/>
      <x:c r="R473" s="249" t="str">
        <x:f>IF(G473="Completed",IF(H473="Yes",1,0),"")</x:f>
      </x:c>
      <x:c r="S473" s="250" t="str">
        <x:f>IF(G473="Completed",IF(I473="Yes",1,0),"")</x:f>
      </x:c>
      <x:c r="T473" s="250" t="str">
        <x:f>IF(J473&lt;&gt;"Yes","",IF(K473="Yes",1,IF(K473="Partly",0.5,IF(K473="No",0,""))))</x:f>
      </x:c>
      <x:c r="U473" s="250" t="str">
        <x:f>IF(G473="Completed",IF(L473="Yes",1,0),"")</x:f>
      </x:c>
      <x:c r="V473" s="251" t="str">
        <x:f>IF(G473&lt;&gt;"Completed","",IF(N473="Positive",1,IF(N473="Neutral",0.5,IF(N473="Caveated",0.25,IF(N473="Absent","",0)))))</x:f>
      </x:c>
    </x:row>
    <x:row r="474" ht="38" customHeight="1">
      <x:c r="A474" s="207" t="str">
        <x:f>IF(B474="","","RUN-"&amp;RIGHT("000"&amp;(ROW()-6),3))</x:f>
      </x:c>
      <x:c r="B474" s="236"/>
      <x:c r="C474" s="137"/>
      <x:c r="D474" s="137"/>
      <x:c r="E474" s="137"/>
      <x:c r="F474" s="137"/>
      <x:c r="G474" s="137"/>
      <x:c r="H474" s="137"/>
      <x:c r="I474" s="137"/>
      <x:c r="J474" s="137"/>
      <x:c r="K474" s="137"/>
      <x:c r="L474" s="137"/>
      <x:c r="M474" s="137"/>
      <x:c r="N474" s="137"/>
      <x:c r="O474" s="137"/>
      <x:c r="P474" s="137"/>
      <x:c r="Q474" s="138"/>
      <x:c r="R474" s="249" t="str">
        <x:f>IF(G474="Completed",IF(H474="Yes",1,0),"")</x:f>
      </x:c>
      <x:c r="S474" s="250" t="str">
        <x:f>IF(G474="Completed",IF(I474="Yes",1,0),"")</x:f>
      </x:c>
      <x:c r="T474" s="250" t="str">
        <x:f>IF(J474&lt;&gt;"Yes","",IF(K474="Yes",1,IF(K474="Partly",0.5,IF(K474="No",0,""))))</x:f>
      </x:c>
      <x:c r="U474" s="250" t="str">
        <x:f>IF(G474="Completed",IF(L474="Yes",1,0),"")</x:f>
      </x:c>
      <x:c r="V474" s="251" t="str">
        <x:f>IF(G474&lt;&gt;"Completed","",IF(N474="Positive",1,IF(N474="Neutral",0.5,IF(N474="Caveated",0.25,IF(N474="Absent","",0)))))</x:f>
      </x:c>
    </x:row>
    <x:row r="475" ht="38" customHeight="1">
      <x:c r="A475" s="207" t="str">
        <x:f>IF(B475="","","RUN-"&amp;RIGHT("000"&amp;(ROW()-6),3))</x:f>
      </x:c>
      <x:c r="B475" s="236"/>
      <x:c r="C475" s="137"/>
      <x:c r="D475" s="137"/>
      <x:c r="E475" s="137"/>
      <x:c r="F475" s="137"/>
      <x:c r="G475" s="137"/>
      <x:c r="H475" s="137"/>
      <x:c r="I475" s="137"/>
      <x:c r="J475" s="137"/>
      <x:c r="K475" s="137"/>
      <x:c r="L475" s="137"/>
      <x:c r="M475" s="137"/>
      <x:c r="N475" s="137"/>
      <x:c r="O475" s="137"/>
      <x:c r="P475" s="137"/>
      <x:c r="Q475" s="138"/>
      <x:c r="R475" s="249" t="str">
        <x:f>IF(G475="Completed",IF(H475="Yes",1,0),"")</x:f>
      </x:c>
      <x:c r="S475" s="250" t="str">
        <x:f>IF(G475="Completed",IF(I475="Yes",1,0),"")</x:f>
      </x:c>
      <x:c r="T475" s="250" t="str">
        <x:f>IF(J475&lt;&gt;"Yes","",IF(K475="Yes",1,IF(K475="Partly",0.5,IF(K475="No",0,""))))</x:f>
      </x:c>
      <x:c r="U475" s="250" t="str">
        <x:f>IF(G475="Completed",IF(L475="Yes",1,0),"")</x:f>
      </x:c>
      <x:c r="V475" s="251" t="str">
        <x:f>IF(G475&lt;&gt;"Completed","",IF(N475="Positive",1,IF(N475="Neutral",0.5,IF(N475="Caveated",0.25,IF(N475="Absent","",0)))))</x:f>
      </x:c>
    </x:row>
    <x:row r="476" ht="38" customHeight="1">
      <x:c r="A476" s="207" t="str">
        <x:f>IF(B476="","","RUN-"&amp;RIGHT("000"&amp;(ROW()-6),3))</x:f>
      </x:c>
      <x:c r="B476" s="236"/>
      <x:c r="C476" s="137"/>
      <x:c r="D476" s="137"/>
      <x:c r="E476" s="137"/>
      <x:c r="F476" s="137"/>
      <x:c r="G476" s="137"/>
      <x:c r="H476" s="137"/>
      <x:c r="I476" s="137"/>
      <x:c r="J476" s="137"/>
      <x:c r="K476" s="137"/>
      <x:c r="L476" s="137"/>
      <x:c r="M476" s="137"/>
      <x:c r="N476" s="137"/>
      <x:c r="O476" s="137"/>
      <x:c r="P476" s="137"/>
      <x:c r="Q476" s="138"/>
      <x:c r="R476" s="249" t="str">
        <x:f>IF(G476="Completed",IF(H476="Yes",1,0),"")</x:f>
      </x:c>
      <x:c r="S476" s="250" t="str">
        <x:f>IF(G476="Completed",IF(I476="Yes",1,0),"")</x:f>
      </x:c>
      <x:c r="T476" s="250" t="str">
        <x:f>IF(J476&lt;&gt;"Yes","",IF(K476="Yes",1,IF(K476="Partly",0.5,IF(K476="No",0,""))))</x:f>
      </x:c>
      <x:c r="U476" s="250" t="str">
        <x:f>IF(G476="Completed",IF(L476="Yes",1,0),"")</x:f>
      </x:c>
      <x:c r="V476" s="251" t="str">
        <x:f>IF(G476&lt;&gt;"Completed","",IF(N476="Positive",1,IF(N476="Neutral",0.5,IF(N476="Caveated",0.25,IF(N476="Absent","",0)))))</x:f>
      </x:c>
    </x:row>
    <x:row r="477" ht="38" customHeight="1">
      <x:c r="A477" s="207" t="str">
        <x:f>IF(B477="","","RUN-"&amp;RIGHT("000"&amp;(ROW()-6),3))</x:f>
      </x:c>
      <x:c r="B477" s="236"/>
      <x:c r="C477" s="137"/>
      <x:c r="D477" s="137"/>
      <x:c r="E477" s="137"/>
      <x:c r="F477" s="137"/>
      <x:c r="G477" s="137"/>
      <x:c r="H477" s="137"/>
      <x:c r="I477" s="137"/>
      <x:c r="J477" s="137"/>
      <x:c r="K477" s="137"/>
      <x:c r="L477" s="137"/>
      <x:c r="M477" s="137"/>
      <x:c r="N477" s="137"/>
      <x:c r="O477" s="137"/>
      <x:c r="P477" s="137"/>
      <x:c r="Q477" s="138"/>
      <x:c r="R477" s="249" t="str">
        <x:f>IF(G477="Completed",IF(H477="Yes",1,0),"")</x:f>
      </x:c>
      <x:c r="S477" s="250" t="str">
        <x:f>IF(G477="Completed",IF(I477="Yes",1,0),"")</x:f>
      </x:c>
      <x:c r="T477" s="250" t="str">
        <x:f>IF(J477&lt;&gt;"Yes","",IF(K477="Yes",1,IF(K477="Partly",0.5,IF(K477="No",0,""))))</x:f>
      </x:c>
      <x:c r="U477" s="250" t="str">
        <x:f>IF(G477="Completed",IF(L477="Yes",1,0),"")</x:f>
      </x:c>
      <x:c r="V477" s="251" t="str">
        <x:f>IF(G477&lt;&gt;"Completed","",IF(N477="Positive",1,IF(N477="Neutral",0.5,IF(N477="Caveated",0.25,IF(N477="Absent","",0)))))</x:f>
      </x:c>
    </x:row>
    <x:row r="478" ht="38" customHeight="1">
      <x:c r="A478" s="207" t="str">
        <x:f>IF(B478="","","RUN-"&amp;RIGHT("000"&amp;(ROW()-6),3))</x:f>
      </x:c>
      <x:c r="B478" s="236"/>
      <x:c r="C478" s="137"/>
      <x:c r="D478" s="137"/>
      <x:c r="E478" s="137"/>
      <x:c r="F478" s="137"/>
      <x:c r="G478" s="137"/>
      <x:c r="H478" s="137"/>
      <x:c r="I478" s="137"/>
      <x:c r="J478" s="137"/>
      <x:c r="K478" s="137"/>
      <x:c r="L478" s="137"/>
      <x:c r="M478" s="137"/>
      <x:c r="N478" s="137"/>
      <x:c r="O478" s="137"/>
      <x:c r="P478" s="137"/>
      <x:c r="Q478" s="138"/>
      <x:c r="R478" s="249" t="str">
        <x:f>IF(G478="Completed",IF(H478="Yes",1,0),"")</x:f>
      </x:c>
      <x:c r="S478" s="250" t="str">
        <x:f>IF(G478="Completed",IF(I478="Yes",1,0),"")</x:f>
      </x:c>
      <x:c r="T478" s="250" t="str">
        <x:f>IF(J478&lt;&gt;"Yes","",IF(K478="Yes",1,IF(K478="Partly",0.5,IF(K478="No",0,""))))</x:f>
      </x:c>
      <x:c r="U478" s="250" t="str">
        <x:f>IF(G478="Completed",IF(L478="Yes",1,0),"")</x:f>
      </x:c>
      <x:c r="V478" s="251" t="str">
        <x:f>IF(G478&lt;&gt;"Completed","",IF(N478="Positive",1,IF(N478="Neutral",0.5,IF(N478="Caveated",0.25,IF(N478="Absent","",0)))))</x:f>
      </x:c>
    </x:row>
    <x:row r="479" ht="38" customHeight="1">
      <x:c r="A479" s="207" t="str">
        <x:f>IF(B479="","","RUN-"&amp;RIGHT("000"&amp;(ROW()-6),3))</x:f>
      </x:c>
      <x:c r="B479" s="236"/>
      <x:c r="C479" s="137"/>
      <x:c r="D479" s="137"/>
      <x:c r="E479" s="137"/>
      <x:c r="F479" s="137"/>
      <x:c r="G479" s="137"/>
      <x:c r="H479" s="137"/>
      <x:c r="I479" s="137"/>
      <x:c r="J479" s="137"/>
      <x:c r="K479" s="137"/>
      <x:c r="L479" s="137"/>
      <x:c r="M479" s="137"/>
      <x:c r="N479" s="137"/>
      <x:c r="O479" s="137"/>
      <x:c r="P479" s="137"/>
      <x:c r="Q479" s="138"/>
      <x:c r="R479" s="249" t="str">
        <x:f>IF(G479="Completed",IF(H479="Yes",1,0),"")</x:f>
      </x:c>
      <x:c r="S479" s="250" t="str">
        <x:f>IF(G479="Completed",IF(I479="Yes",1,0),"")</x:f>
      </x:c>
      <x:c r="T479" s="250" t="str">
        <x:f>IF(J479&lt;&gt;"Yes","",IF(K479="Yes",1,IF(K479="Partly",0.5,IF(K479="No",0,""))))</x:f>
      </x:c>
      <x:c r="U479" s="250" t="str">
        <x:f>IF(G479="Completed",IF(L479="Yes",1,0),"")</x:f>
      </x:c>
      <x:c r="V479" s="251" t="str">
        <x:f>IF(G479&lt;&gt;"Completed","",IF(N479="Positive",1,IF(N479="Neutral",0.5,IF(N479="Caveated",0.25,IF(N479="Absent","",0)))))</x:f>
      </x:c>
    </x:row>
    <x:row r="480" ht="38" customHeight="1">
      <x:c r="A480" s="207" t="str">
        <x:f>IF(B480="","","RUN-"&amp;RIGHT("000"&amp;(ROW()-6),3))</x:f>
      </x:c>
      <x:c r="B480" s="236"/>
      <x:c r="C480" s="137"/>
      <x:c r="D480" s="137"/>
      <x:c r="E480" s="137"/>
      <x:c r="F480" s="137"/>
      <x:c r="G480" s="137"/>
      <x:c r="H480" s="137"/>
      <x:c r="I480" s="137"/>
      <x:c r="J480" s="137"/>
      <x:c r="K480" s="137"/>
      <x:c r="L480" s="137"/>
      <x:c r="M480" s="137"/>
      <x:c r="N480" s="137"/>
      <x:c r="O480" s="137"/>
      <x:c r="P480" s="137"/>
      <x:c r="Q480" s="138"/>
      <x:c r="R480" s="249" t="str">
        <x:f>IF(G480="Completed",IF(H480="Yes",1,0),"")</x:f>
      </x:c>
      <x:c r="S480" s="250" t="str">
        <x:f>IF(G480="Completed",IF(I480="Yes",1,0),"")</x:f>
      </x:c>
      <x:c r="T480" s="250" t="str">
        <x:f>IF(J480&lt;&gt;"Yes","",IF(K480="Yes",1,IF(K480="Partly",0.5,IF(K480="No",0,""))))</x:f>
      </x:c>
      <x:c r="U480" s="250" t="str">
        <x:f>IF(G480="Completed",IF(L480="Yes",1,0),"")</x:f>
      </x:c>
      <x:c r="V480" s="251" t="str">
        <x:f>IF(G480&lt;&gt;"Completed","",IF(N480="Positive",1,IF(N480="Neutral",0.5,IF(N480="Caveated",0.25,IF(N480="Absent","",0)))))</x:f>
      </x:c>
    </x:row>
    <x:row r="481" ht="38" customHeight="1">
      <x:c r="A481" s="207" t="str">
        <x:f>IF(B481="","","RUN-"&amp;RIGHT("000"&amp;(ROW()-6),3))</x:f>
      </x:c>
      <x:c r="B481" s="236"/>
      <x:c r="C481" s="137"/>
      <x:c r="D481" s="137"/>
      <x:c r="E481" s="137"/>
      <x:c r="F481" s="137"/>
      <x:c r="G481" s="137"/>
      <x:c r="H481" s="137"/>
      <x:c r="I481" s="137"/>
      <x:c r="J481" s="137"/>
      <x:c r="K481" s="137"/>
      <x:c r="L481" s="137"/>
      <x:c r="M481" s="137"/>
      <x:c r="N481" s="137"/>
      <x:c r="O481" s="137"/>
      <x:c r="P481" s="137"/>
      <x:c r="Q481" s="138"/>
      <x:c r="R481" s="249" t="str">
        <x:f>IF(G481="Completed",IF(H481="Yes",1,0),"")</x:f>
      </x:c>
      <x:c r="S481" s="250" t="str">
        <x:f>IF(G481="Completed",IF(I481="Yes",1,0),"")</x:f>
      </x:c>
      <x:c r="T481" s="250" t="str">
        <x:f>IF(J481&lt;&gt;"Yes","",IF(K481="Yes",1,IF(K481="Partly",0.5,IF(K481="No",0,""))))</x:f>
      </x:c>
      <x:c r="U481" s="250" t="str">
        <x:f>IF(G481="Completed",IF(L481="Yes",1,0),"")</x:f>
      </x:c>
      <x:c r="V481" s="251" t="str">
        <x:f>IF(G481&lt;&gt;"Completed","",IF(N481="Positive",1,IF(N481="Neutral",0.5,IF(N481="Caveated",0.25,IF(N481="Absent","",0)))))</x:f>
      </x:c>
    </x:row>
    <x:row r="482" ht="38" customHeight="1">
      <x:c r="A482" s="207" t="str">
        <x:f>IF(B482="","","RUN-"&amp;RIGHT("000"&amp;(ROW()-6),3))</x:f>
      </x:c>
      <x:c r="B482" s="236"/>
      <x:c r="C482" s="137"/>
      <x:c r="D482" s="137"/>
      <x:c r="E482" s="137"/>
      <x:c r="F482" s="137"/>
      <x:c r="G482" s="137"/>
      <x:c r="H482" s="137"/>
      <x:c r="I482" s="137"/>
      <x:c r="J482" s="137"/>
      <x:c r="K482" s="137"/>
      <x:c r="L482" s="137"/>
      <x:c r="M482" s="137"/>
      <x:c r="N482" s="137"/>
      <x:c r="O482" s="137"/>
      <x:c r="P482" s="137"/>
      <x:c r="Q482" s="138"/>
      <x:c r="R482" s="249" t="str">
        <x:f>IF(G482="Completed",IF(H482="Yes",1,0),"")</x:f>
      </x:c>
      <x:c r="S482" s="250" t="str">
        <x:f>IF(G482="Completed",IF(I482="Yes",1,0),"")</x:f>
      </x:c>
      <x:c r="T482" s="250" t="str">
        <x:f>IF(J482&lt;&gt;"Yes","",IF(K482="Yes",1,IF(K482="Partly",0.5,IF(K482="No",0,""))))</x:f>
      </x:c>
      <x:c r="U482" s="250" t="str">
        <x:f>IF(G482="Completed",IF(L482="Yes",1,0),"")</x:f>
      </x:c>
      <x:c r="V482" s="251" t="str">
        <x:f>IF(G482&lt;&gt;"Completed","",IF(N482="Positive",1,IF(N482="Neutral",0.5,IF(N482="Caveated",0.25,IF(N482="Absent","",0)))))</x:f>
      </x:c>
    </x:row>
    <x:row r="483" ht="38" customHeight="1">
      <x:c r="A483" s="207" t="str">
        <x:f>IF(B483="","","RUN-"&amp;RIGHT("000"&amp;(ROW()-6),3))</x:f>
      </x:c>
      <x:c r="B483" s="236"/>
      <x:c r="C483" s="137"/>
      <x:c r="D483" s="137"/>
      <x:c r="E483" s="137"/>
      <x:c r="F483" s="137"/>
      <x:c r="G483" s="137"/>
      <x:c r="H483" s="137"/>
      <x:c r="I483" s="137"/>
      <x:c r="J483" s="137"/>
      <x:c r="K483" s="137"/>
      <x:c r="L483" s="137"/>
      <x:c r="M483" s="137"/>
      <x:c r="N483" s="137"/>
      <x:c r="O483" s="137"/>
      <x:c r="P483" s="137"/>
      <x:c r="Q483" s="138"/>
      <x:c r="R483" s="249" t="str">
        <x:f>IF(G483="Completed",IF(H483="Yes",1,0),"")</x:f>
      </x:c>
      <x:c r="S483" s="250" t="str">
        <x:f>IF(G483="Completed",IF(I483="Yes",1,0),"")</x:f>
      </x:c>
      <x:c r="T483" s="250" t="str">
        <x:f>IF(J483&lt;&gt;"Yes","",IF(K483="Yes",1,IF(K483="Partly",0.5,IF(K483="No",0,""))))</x:f>
      </x:c>
      <x:c r="U483" s="250" t="str">
        <x:f>IF(G483="Completed",IF(L483="Yes",1,0),"")</x:f>
      </x:c>
      <x:c r="V483" s="251" t="str">
        <x:f>IF(G483&lt;&gt;"Completed","",IF(N483="Positive",1,IF(N483="Neutral",0.5,IF(N483="Caveated",0.25,IF(N483="Absent","",0)))))</x:f>
      </x:c>
    </x:row>
    <x:row r="484" ht="38" customHeight="1">
      <x:c r="A484" s="207" t="str">
        <x:f>IF(B484="","","RUN-"&amp;RIGHT("000"&amp;(ROW()-6),3))</x:f>
      </x:c>
      <x:c r="B484" s="236"/>
      <x:c r="C484" s="137"/>
      <x:c r="D484" s="137"/>
      <x:c r="E484" s="137"/>
      <x:c r="F484" s="137"/>
      <x:c r="G484" s="137"/>
      <x:c r="H484" s="137"/>
      <x:c r="I484" s="137"/>
      <x:c r="J484" s="137"/>
      <x:c r="K484" s="137"/>
      <x:c r="L484" s="137"/>
      <x:c r="M484" s="137"/>
      <x:c r="N484" s="137"/>
      <x:c r="O484" s="137"/>
      <x:c r="P484" s="137"/>
      <x:c r="Q484" s="138"/>
      <x:c r="R484" s="249" t="str">
        <x:f>IF(G484="Completed",IF(H484="Yes",1,0),"")</x:f>
      </x:c>
      <x:c r="S484" s="250" t="str">
        <x:f>IF(G484="Completed",IF(I484="Yes",1,0),"")</x:f>
      </x:c>
      <x:c r="T484" s="250" t="str">
        <x:f>IF(J484&lt;&gt;"Yes","",IF(K484="Yes",1,IF(K484="Partly",0.5,IF(K484="No",0,""))))</x:f>
      </x:c>
      <x:c r="U484" s="250" t="str">
        <x:f>IF(G484="Completed",IF(L484="Yes",1,0),"")</x:f>
      </x:c>
      <x:c r="V484" s="251" t="str">
        <x:f>IF(G484&lt;&gt;"Completed","",IF(N484="Positive",1,IF(N484="Neutral",0.5,IF(N484="Caveated",0.25,IF(N484="Absent","",0)))))</x:f>
      </x:c>
    </x:row>
    <x:row r="485" ht="38" customHeight="1">
      <x:c r="A485" s="207" t="str">
        <x:f>IF(B485="","","RUN-"&amp;RIGHT("000"&amp;(ROW()-6),3))</x:f>
      </x:c>
      <x:c r="B485" s="236"/>
      <x:c r="C485" s="137"/>
      <x:c r="D485" s="137"/>
      <x:c r="E485" s="137"/>
      <x:c r="F485" s="137"/>
      <x:c r="G485" s="137"/>
      <x:c r="H485" s="137"/>
      <x:c r="I485" s="137"/>
      <x:c r="J485" s="137"/>
      <x:c r="K485" s="137"/>
      <x:c r="L485" s="137"/>
      <x:c r="M485" s="137"/>
      <x:c r="N485" s="137"/>
      <x:c r="O485" s="137"/>
      <x:c r="P485" s="137"/>
      <x:c r="Q485" s="138"/>
      <x:c r="R485" s="249" t="str">
        <x:f>IF(G485="Completed",IF(H485="Yes",1,0),"")</x:f>
      </x:c>
      <x:c r="S485" s="250" t="str">
        <x:f>IF(G485="Completed",IF(I485="Yes",1,0),"")</x:f>
      </x:c>
      <x:c r="T485" s="250" t="str">
        <x:f>IF(J485&lt;&gt;"Yes","",IF(K485="Yes",1,IF(K485="Partly",0.5,IF(K485="No",0,""))))</x:f>
      </x:c>
      <x:c r="U485" s="250" t="str">
        <x:f>IF(G485="Completed",IF(L485="Yes",1,0),"")</x:f>
      </x:c>
      <x:c r="V485" s="251" t="str">
        <x:f>IF(G485&lt;&gt;"Completed","",IF(N485="Positive",1,IF(N485="Neutral",0.5,IF(N485="Caveated",0.25,IF(N485="Absent","",0)))))</x:f>
      </x:c>
    </x:row>
    <x:row r="486" ht="38" customHeight="1">
      <x:c r="A486" s="207" t="str">
        <x:f>IF(B486="","","RUN-"&amp;RIGHT("000"&amp;(ROW()-6),3))</x:f>
      </x:c>
      <x:c r="B486" s="236"/>
      <x:c r="C486" s="137"/>
      <x:c r="D486" s="137"/>
      <x:c r="E486" s="137"/>
      <x:c r="F486" s="137"/>
      <x:c r="G486" s="137"/>
      <x:c r="H486" s="137"/>
      <x:c r="I486" s="137"/>
      <x:c r="J486" s="137"/>
      <x:c r="K486" s="137"/>
      <x:c r="L486" s="137"/>
      <x:c r="M486" s="137"/>
      <x:c r="N486" s="137"/>
      <x:c r="O486" s="137"/>
      <x:c r="P486" s="137"/>
      <x:c r="Q486" s="138"/>
      <x:c r="R486" s="249" t="str">
        <x:f>IF(G486="Completed",IF(H486="Yes",1,0),"")</x:f>
      </x:c>
      <x:c r="S486" s="250" t="str">
        <x:f>IF(G486="Completed",IF(I486="Yes",1,0),"")</x:f>
      </x:c>
      <x:c r="T486" s="250" t="str">
        <x:f>IF(J486&lt;&gt;"Yes","",IF(K486="Yes",1,IF(K486="Partly",0.5,IF(K486="No",0,""))))</x:f>
      </x:c>
      <x:c r="U486" s="250" t="str">
        <x:f>IF(G486="Completed",IF(L486="Yes",1,0),"")</x:f>
      </x:c>
      <x:c r="V486" s="251" t="str">
        <x:f>IF(G486&lt;&gt;"Completed","",IF(N486="Positive",1,IF(N486="Neutral",0.5,IF(N486="Caveated",0.25,IF(N486="Absent","",0)))))</x:f>
      </x:c>
    </x:row>
    <x:row r="487" ht="38" customHeight="1">
      <x:c r="A487" s="207" t="str">
        <x:f>IF(B487="","","RUN-"&amp;RIGHT("000"&amp;(ROW()-6),3))</x:f>
      </x:c>
      <x:c r="B487" s="236"/>
      <x:c r="C487" s="137"/>
      <x:c r="D487" s="137"/>
      <x:c r="E487" s="137"/>
      <x:c r="F487" s="137"/>
      <x:c r="G487" s="137"/>
      <x:c r="H487" s="137"/>
      <x:c r="I487" s="137"/>
      <x:c r="J487" s="137"/>
      <x:c r="K487" s="137"/>
      <x:c r="L487" s="137"/>
      <x:c r="M487" s="137"/>
      <x:c r="N487" s="137"/>
      <x:c r="O487" s="137"/>
      <x:c r="P487" s="137"/>
      <x:c r="Q487" s="138"/>
      <x:c r="R487" s="249" t="str">
        <x:f>IF(G487="Completed",IF(H487="Yes",1,0),"")</x:f>
      </x:c>
      <x:c r="S487" s="250" t="str">
        <x:f>IF(G487="Completed",IF(I487="Yes",1,0),"")</x:f>
      </x:c>
      <x:c r="T487" s="250" t="str">
        <x:f>IF(J487&lt;&gt;"Yes","",IF(K487="Yes",1,IF(K487="Partly",0.5,IF(K487="No",0,""))))</x:f>
      </x:c>
      <x:c r="U487" s="250" t="str">
        <x:f>IF(G487="Completed",IF(L487="Yes",1,0),"")</x:f>
      </x:c>
      <x:c r="V487" s="251" t="str">
        <x:f>IF(G487&lt;&gt;"Completed","",IF(N487="Positive",1,IF(N487="Neutral",0.5,IF(N487="Caveated",0.25,IF(N487="Absent","",0)))))</x:f>
      </x:c>
    </x:row>
    <x:row r="488" ht="38" customHeight="1">
      <x:c r="A488" s="207" t="str">
        <x:f>IF(B488="","","RUN-"&amp;RIGHT("000"&amp;(ROW()-6),3))</x:f>
      </x:c>
      <x:c r="B488" s="236"/>
      <x:c r="C488" s="137"/>
      <x:c r="D488" s="137"/>
      <x:c r="E488" s="137"/>
      <x:c r="F488" s="137"/>
      <x:c r="G488" s="137"/>
      <x:c r="H488" s="137"/>
      <x:c r="I488" s="137"/>
      <x:c r="J488" s="137"/>
      <x:c r="K488" s="137"/>
      <x:c r="L488" s="137"/>
      <x:c r="M488" s="137"/>
      <x:c r="N488" s="137"/>
      <x:c r="O488" s="137"/>
      <x:c r="P488" s="137"/>
      <x:c r="Q488" s="138"/>
      <x:c r="R488" s="249" t="str">
        <x:f>IF(G488="Completed",IF(H488="Yes",1,0),"")</x:f>
      </x:c>
      <x:c r="S488" s="250" t="str">
        <x:f>IF(G488="Completed",IF(I488="Yes",1,0),"")</x:f>
      </x:c>
      <x:c r="T488" s="250" t="str">
        <x:f>IF(J488&lt;&gt;"Yes","",IF(K488="Yes",1,IF(K488="Partly",0.5,IF(K488="No",0,""))))</x:f>
      </x:c>
      <x:c r="U488" s="250" t="str">
        <x:f>IF(G488="Completed",IF(L488="Yes",1,0),"")</x:f>
      </x:c>
      <x:c r="V488" s="251" t="str">
        <x:f>IF(G488&lt;&gt;"Completed","",IF(N488="Positive",1,IF(N488="Neutral",0.5,IF(N488="Caveated",0.25,IF(N488="Absent","",0)))))</x:f>
      </x:c>
    </x:row>
    <x:row r="489" ht="38" customHeight="1">
      <x:c r="A489" s="207" t="str">
        <x:f>IF(B489="","","RUN-"&amp;RIGHT("000"&amp;(ROW()-6),3))</x:f>
      </x:c>
      <x:c r="B489" s="236"/>
      <x:c r="C489" s="137"/>
      <x:c r="D489" s="137"/>
      <x:c r="E489" s="137"/>
      <x:c r="F489" s="137"/>
      <x:c r="G489" s="137"/>
      <x:c r="H489" s="137"/>
      <x:c r="I489" s="137"/>
      <x:c r="J489" s="137"/>
      <x:c r="K489" s="137"/>
      <x:c r="L489" s="137"/>
      <x:c r="M489" s="137"/>
      <x:c r="N489" s="137"/>
      <x:c r="O489" s="137"/>
      <x:c r="P489" s="137"/>
      <x:c r="Q489" s="138"/>
      <x:c r="R489" s="249" t="str">
        <x:f>IF(G489="Completed",IF(H489="Yes",1,0),"")</x:f>
      </x:c>
      <x:c r="S489" s="250" t="str">
        <x:f>IF(G489="Completed",IF(I489="Yes",1,0),"")</x:f>
      </x:c>
      <x:c r="T489" s="250" t="str">
        <x:f>IF(J489&lt;&gt;"Yes","",IF(K489="Yes",1,IF(K489="Partly",0.5,IF(K489="No",0,""))))</x:f>
      </x:c>
      <x:c r="U489" s="250" t="str">
        <x:f>IF(G489="Completed",IF(L489="Yes",1,0),"")</x:f>
      </x:c>
      <x:c r="V489" s="251" t="str">
        <x:f>IF(G489&lt;&gt;"Completed","",IF(N489="Positive",1,IF(N489="Neutral",0.5,IF(N489="Caveated",0.25,IF(N489="Absent","",0)))))</x:f>
      </x:c>
    </x:row>
    <x:row r="490" ht="38" customHeight="1">
      <x:c r="A490" s="207" t="str">
        <x:f>IF(B490="","","RUN-"&amp;RIGHT("000"&amp;(ROW()-6),3))</x:f>
      </x:c>
      <x:c r="B490" s="236"/>
      <x:c r="C490" s="137"/>
      <x:c r="D490" s="137"/>
      <x:c r="E490" s="137"/>
      <x:c r="F490" s="137"/>
      <x:c r="G490" s="137"/>
      <x:c r="H490" s="137"/>
      <x:c r="I490" s="137"/>
      <x:c r="J490" s="137"/>
      <x:c r="K490" s="137"/>
      <x:c r="L490" s="137"/>
      <x:c r="M490" s="137"/>
      <x:c r="N490" s="137"/>
      <x:c r="O490" s="137"/>
      <x:c r="P490" s="137"/>
      <x:c r="Q490" s="138"/>
      <x:c r="R490" s="249" t="str">
        <x:f>IF(G490="Completed",IF(H490="Yes",1,0),"")</x:f>
      </x:c>
      <x:c r="S490" s="250" t="str">
        <x:f>IF(G490="Completed",IF(I490="Yes",1,0),"")</x:f>
      </x:c>
      <x:c r="T490" s="250" t="str">
        <x:f>IF(J490&lt;&gt;"Yes","",IF(K490="Yes",1,IF(K490="Partly",0.5,IF(K490="No",0,""))))</x:f>
      </x:c>
      <x:c r="U490" s="250" t="str">
        <x:f>IF(G490="Completed",IF(L490="Yes",1,0),"")</x:f>
      </x:c>
      <x:c r="V490" s="251" t="str">
        <x:f>IF(G490&lt;&gt;"Completed","",IF(N490="Positive",1,IF(N490="Neutral",0.5,IF(N490="Caveated",0.25,IF(N490="Absent","",0)))))</x:f>
      </x:c>
    </x:row>
    <x:row r="491" ht="38" customHeight="1">
      <x:c r="A491" s="207" t="str">
        <x:f>IF(B491="","","RUN-"&amp;RIGHT("000"&amp;(ROW()-6),3))</x:f>
      </x:c>
      <x:c r="B491" s="236"/>
      <x:c r="C491" s="137"/>
      <x:c r="D491" s="137"/>
      <x:c r="E491" s="137"/>
      <x:c r="F491" s="137"/>
      <x:c r="G491" s="137"/>
      <x:c r="H491" s="137"/>
      <x:c r="I491" s="137"/>
      <x:c r="J491" s="137"/>
      <x:c r="K491" s="137"/>
      <x:c r="L491" s="137"/>
      <x:c r="M491" s="137"/>
      <x:c r="N491" s="137"/>
      <x:c r="O491" s="137"/>
      <x:c r="P491" s="137"/>
      <x:c r="Q491" s="138"/>
      <x:c r="R491" s="249" t="str">
        <x:f>IF(G491="Completed",IF(H491="Yes",1,0),"")</x:f>
      </x:c>
      <x:c r="S491" s="250" t="str">
        <x:f>IF(G491="Completed",IF(I491="Yes",1,0),"")</x:f>
      </x:c>
      <x:c r="T491" s="250" t="str">
        <x:f>IF(J491&lt;&gt;"Yes","",IF(K491="Yes",1,IF(K491="Partly",0.5,IF(K491="No",0,""))))</x:f>
      </x:c>
      <x:c r="U491" s="250" t="str">
        <x:f>IF(G491="Completed",IF(L491="Yes",1,0),"")</x:f>
      </x:c>
      <x:c r="V491" s="251" t="str">
        <x:f>IF(G491&lt;&gt;"Completed","",IF(N491="Positive",1,IF(N491="Neutral",0.5,IF(N491="Caveated",0.25,IF(N491="Absent","",0)))))</x:f>
      </x:c>
    </x:row>
    <x:row r="492" ht="38" customHeight="1">
      <x:c r="A492" s="207" t="str">
        <x:f>IF(B492="","","RUN-"&amp;RIGHT("000"&amp;(ROW()-6),3))</x:f>
      </x:c>
      <x:c r="B492" s="236"/>
      <x:c r="C492" s="137"/>
      <x:c r="D492" s="137"/>
      <x:c r="E492" s="137"/>
      <x:c r="F492" s="137"/>
      <x:c r="G492" s="137"/>
      <x:c r="H492" s="137"/>
      <x:c r="I492" s="137"/>
      <x:c r="J492" s="137"/>
      <x:c r="K492" s="137"/>
      <x:c r="L492" s="137"/>
      <x:c r="M492" s="137"/>
      <x:c r="N492" s="137"/>
      <x:c r="O492" s="137"/>
      <x:c r="P492" s="137"/>
      <x:c r="Q492" s="138"/>
      <x:c r="R492" s="249" t="str">
        <x:f>IF(G492="Completed",IF(H492="Yes",1,0),"")</x:f>
      </x:c>
      <x:c r="S492" s="250" t="str">
        <x:f>IF(G492="Completed",IF(I492="Yes",1,0),"")</x:f>
      </x:c>
      <x:c r="T492" s="250" t="str">
        <x:f>IF(J492&lt;&gt;"Yes","",IF(K492="Yes",1,IF(K492="Partly",0.5,IF(K492="No",0,""))))</x:f>
      </x:c>
      <x:c r="U492" s="250" t="str">
        <x:f>IF(G492="Completed",IF(L492="Yes",1,0),"")</x:f>
      </x:c>
      <x:c r="V492" s="251" t="str">
        <x:f>IF(G492&lt;&gt;"Completed","",IF(N492="Positive",1,IF(N492="Neutral",0.5,IF(N492="Caveated",0.25,IF(N492="Absent","",0)))))</x:f>
      </x:c>
    </x:row>
    <x:row r="493" ht="38" customHeight="1">
      <x:c r="A493" s="207" t="str">
        <x:f>IF(B493="","","RUN-"&amp;RIGHT("000"&amp;(ROW()-6),3))</x:f>
      </x:c>
      <x:c r="B493" s="236"/>
      <x:c r="C493" s="137"/>
      <x:c r="D493" s="137"/>
      <x:c r="E493" s="137"/>
      <x:c r="F493" s="137"/>
      <x:c r="G493" s="137"/>
      <x:c r="H493" s="137"/>
      <x:c r="I493" s="137"/>
      <x:c r="J493" s="137"/>
      <x:c r="K493" s="137"/>
      <x:c r="L493" s="137"/>
      <x:c r="M493" s="137"/>
      <x:c r="N493" s="137"/>
      <x:c r="O493" s="137"/>
      <x:c r="P493" s="137"/>
      <x:c r="Q493" s="138"/>
      <x:c r="R493" s="249" t="str">
        <x:f>IF(G493="Completed",IF(H493="Yes",1,0),"")</x:f>
      </x:c>
      <x:c r="S493" s="250" t="str">
        <x:f>IF(G493="Completed",IF(I493="Yes",1,0),"")</x:f>
      </x:c>
      <x:c r="T493" s="250" t="str">
        <x:f>IF(J493&lt;&gt;"Yes","",IF(K493="Yes",1,IF(K493="Partly",0.5,IF(K493="No",0,""))))</x:f>
      </x:c>
      <x:c r="U493" s="250" t="str">
        <x:f>IF(G493="Completed",IF(L493="Yes",1,0),"")</x:f>
      </x:c>
      <x:c r="V493" s="251" t="str">
        <x:f>IF(G493&lt;&gt;"Completed","",IF(N493="Positive",1,IF(N493="Neutral",0.5,IF(N493="Caveated",0.25,IF(N493="Absent","",0)))))</x:f>
      </x:c>
    </x:row>
    <x:row r="494" ht="38" customHeight="1">
      <x:c r="A494" s="207" t="str">
        <x:f>IF(B494="","","RUN-"&amp;RIGHT("000"&amp;(ROW()-6),3))</x:f>
      </x:c>
      <x:c r="B494" s="236"/>
      <x:c r="C494" s="137"/>
      <x:c r="D494" s="137"/>
      <x:c r="E494" s="137"/>
      <x:c r="F494" s="137"/>
      <x:c r="G494" s="137"/>
      <x:c r="H494" s="137"/>
      <x:c r="I494" s="137"/>
      <x:c r="J494" s="137"/>
      <x:c r="K494" s="137"/>
      <x:c r="L494" s="137"/>
      <x:c r="M494" s="137"/>
      <x:c r="N494" s="137"/>
      <x:c r="O494" s="137"/>
      <x:c r="P494" s="137"/>
      <x:c r="Q494" s="138"/>
      <x:c r="R494" s="249" t="str">
        <x:f>IF(G494="Completed",IF(H494="Yes",1,0),"")</x:f>
      </x:c>
      <x:c r="S494" s="250" t="str">
        <x:f>IF(G494="Completed",IF(I494="Yes",1,0),"")</x:f>
      </x:c>
      <x:c r="T494" s="250" t="str">
        <x:f>IF(J494&lt;&gt;"Yes","",IF(K494="Yes",1,IF(K494="Partly",0.5,IF(K494="No",0,""))))</x:f>
      </x:c>
      <x:c r="U494" s="250" t="str">
        <x:f>IF(G494="Completed",IF(L494="Yes",1,0),"")</x:f>
      </x:c>
      <x:c r="V494" s="251" t="str">
        <x:f>IF(G494&lt;&gt;"Completed","",IF(N494="Positive",1,IF(N494="Neutral",0.5,IF(N494="Caveated",0.25,IF(N494="Absent","",0)))))</x:f>
      </x:c>
    </x:row>
    <x:row r="495" ht="38" customHeight="1">
      <x:c r="A495" s="207" t="str">
        <x:f>IF(B495="","","RUN-"&amp;RIGHT("000"&amp;(ROW()-6),3))</x:f>
      </x:c>
      <x:c r="B495" s="236"/>
      <x:c r="C495" s="137"/>
      <x:c r="D495" s="137"/>
      <x:c r="E495" s="137"/>
      <x:c r="F495" s="137"/>
      <x:c r="G495" s="137"/>
      <x:c r="H495" s="137"/>
      <x:c r="I495" s="137"/>
      <x:c r="J495" s="137"/>
      <x:c r="K495" s="137"/>
      <x:c r="L495" s="137"/>
      <x:c r="M495" s="137"/>
      <x:c r="N495" s="137"/>
      <x:c r="O495" s="137"/>
      <x:c r="P495" s="137"/>
      <x:c r="Q495" s="138"/>
      <x:c r="R495" s="249" t="str">
        <x:f>IF(G495="Completed",IF(H495="Yes",1,0),"")</x:f>
      </x:c>
      <x:c r="S495" s="250" t="str">
        <x:f>IF(G495="Completed",IF(I495="Yes",1,0),"")</x:f>
      </x:c>
      <x:c r="T495" s="250" t="str">
        <x:f>IF(J495&lt;&gt;"Yes","",IF(K495="Yes",1,IF(K495="Partly",0.5,IF(K495="No",0,""))))</x:f>
      </x:c>
      <x:c r="U495" s="250" t="str">
        <x:f>IF(G495="Completed",IF(L495="Yes",1,0),"")</x:f>
      </x:c>
      <x:c r="V495" s="251" t="str">
        <x:f>IF(G495&lt;&gt;"Completed","",IF(N495="Positive",1,IF(N495="Neutral",0.5,IF(N495="Caveated",0.25,IF(N495="Absent","",0)))))</x:f>
      </x:c>
    </x:row>
    <x:row r="496" ht="38" customHeight="1">
      <x:c r="A496" s="207" t="str">
        <x:f>IF(B496="","","RUN-"&amp;RIGHT("000"&amp;(ROW()-6),3))</x:f>
      </x:c>
      <x:c r="B496" s="236"/>
      <x:c r="C496" s="137"/>
      <x:c r="D496" s="137"/>
      <x:c r="E496" s="137"/>
      <x:c r="F496" s="137"/>
      <x:c r="G496" s="137"/>
      <x:c r="H496" s="137"/>
      <x:c r="I496" s="137"/>
      <x:c r="J496" s="137"/>
      <x:c r="K496" s="137"/>
      <x:c r="L496" s="137"/>
      <x:c r="M496" s="137"/>
      <x:c r="N496" s="137"/>
      <x:c r="O496" s="137"/>
      <x:c r="P496" s="137"/>
      <x:c r="Q496" s="138"/>
      <x:c r="R496" s="249" t="str">
        <x:f>IF(G496="Completed",IF(H496="Yes",1,0),"")</x:f>
      </x:c>
      <x:c r="S496" s="250" t="str">
        <x:f>IF(G496="Completed",IF(I496="Yes",1,0),"")</x:f>
      </x:c>
      <x:c r="T496" s="250" t="str">
        <x:f>IF(J496&lt;&gt;"Yes","",IF(K496="Yes",1,IF(K496="Partly",0.5,IF(K496="No",0,""))))</x:f>
      </x:c>
      <x:c r="U496" s="250" t="str">
        <x:f>IF(G496="Completed",IF(L496="Yes",1,0),"")</x:f>
      </x:c>
      <x:c r="V496" s="251" t="str">
        <x:f>IF(G496&lt;&gt;"Completed","",IF(N496="Positive",1,IF(N496="Neutral",0.5,IF(N496="Caveated",0.25,IF(N496="Absent","",0)))))</x:f>
      </x:c>
    </x:row>
    <x:row r="497" ht="38" customHeight="1">
      <x:c r="A497" s="207" t="str">
        <x:f>IF(B497="","","RUN-"&amp;RIGHT("000"&amp;(ROW()-6),3))</x:f>
      </x:c>
      <x:c r="B497" s="236"/>
      <x:c r="C497" s="137"/>
      <x:c r="D497" s="137"/>
      <x:c r="E497" s="137"/>
      <x:c r="F497" s="137"/>
      <x:c r="G497" s="137"/>
      <x:c r="H497" s="137"/>
      <x:c r="I497" s="137"/>
      <x:c r="J497" s="137"/>
      <x:c r="K497" s="137"/>
      <x:c r="L497" s="137"/>
      <x:c r="M497" s="137"/>
      <x:c r="N497" s="137"/>
      <x:c r="O497" s="137"/>
      <x:c r="P497" s="137"/>
      <x:c r="Q497" s="138"/>
      <x:c r="R497" s="249" t="str">
        <x:f>IF(G497="Completed",IF(H497="Yes",1,0),"")</x:f>
      </x:c>
      <x:c r="S497" s="250" t="str">
        <x:f>IF(G497="Completed",IF(I497="Yes",1,0),"")</x:f>
      </x:c>
      <x:c r="T497" s="250" t="str">
        <x:f>IF(J497&lt;&gt;"Yes","",IF(K497="Yes",1,IF(K497="Partly",0.5,IF(K497="No",0,""))))</x:f>
      </x:c>
      <x:c r="U497" s="250" t="str">
        <x:f>IF(G497="Completed",IF(L497="Yes",1,0),"")</x:f>
      </x:c>
      <x:c r="V497" s="251" t="str">
        <x:f>IF(G497&lt;&gt;"Completed","",IF(N497="Positive",1,IF(N497="Neutral",0.5,IF(N497="Caveated",0.25,IF(N497="Absent","",0)))))</x:f>
      </x:c>
    </x:row>
    <x:row r="498" ht="38" customHeight="1">
      <x:c r="A498" s="207" t="str">
        <x:f>IF(B498="","","RUN-"&amp;RIGHT("000"&amp;(ROW()-6),3))</x:f>
      </x:c>
      <x:c r="B498" s="236"/>
      <x:c r="C498" s="137"/>
      <x:c r="D498" s="137"/>
      <x:c r="E498" s="137"/>
      <x:c r="F498" s="137"/>
      <x:c r="G498" s="137"/>
      <x:c r="H498" s="137"/>
      <x:c r="I498" s="137"/>
      <x:c r="J498" s="137"/>
      <x:c r="K498" s="137"/>
      <x:c r="L498" s="137"/>
      <x:c r="M498" s="137"/>
      <x:c r="N498" s="137"/>
      <x:c r="O498" s="137"/>
      <x:c r="P498" s="137"/>
      <x:c r="Q498" s="138"/>
      <x:c r="R498" s="249" t="str">
        <x:f>IF(G498="Completed",IF(H498="Yes",1,0),"")</x:f>
      </x:c>
      <x:c r="S498" s="250" t="str">
        <x:f>IF(G498="Completed",IF(I498="Yes",1,0),"")</x:f>
      </x:c>
      <x:c r="T498" s="250" t="str">
        <x:f>IF(J498&lt;&gt;"Yes","",IF(K498="Yes",1,IF(K498="Partly",0.5,IF(K498="No",0,""))))</x:f>
      </x:c>
      <x:c r="U498" s="250" t="str">
        <x:f>IF(G498="Completed",IF(L498="Yes",1,0),"")</x:f>
      </x:c>
      <x:c r="V498" s="251" t="str">
        <x:f>IF(G498&lt;&gt;"Completed","",IF(N498="Positive",1,IF(N498="Neutral",0.5,IF(N498="Caveated",0.25,IF(N498="Absent","",0)))))</x:f>
      </x:c>
    </x:row>
    <x:row r="499" ht="38" customHeight="1">
      <x:c r="A499" s="207" t="str">
        <x:f>IF(B499="","","RUN-"&amp;RIGHT("000"&amp;(ROW()-6),3))</x:f>
      </x:c>
      <x:c r="B499" s="236"/>
      <x:c r="C499" s="137"/>
      <x:c r="D499" s="137"/>
      <x:c r="E499" s="137"/>
      <x:c r="F499" s="137"/>
      <x:c r="G499" s="137"/>
      <x:c r="H499" s="137"/>
      <x:c r="I499" s="137"/>
      <x:c r="J499" s="137"/>
      <x:c r="K499" s="137"/>
      <x:c r="L499" s="137"/>
      <x:c r="M499" s="137"/>
      <x:c r="N499" s="137"/>
      <x:c r="O499" s="137"/>
      <x:c r="P499" s="137"/>
      <x:c r="Q499" s="138"/>
      <x:c r="R499" s="249" t="str">
        <x:f>IF(G499="Completed",IF(H499="Yes",1,0),"")</x:f>
      </x:c>
      <x:c r="S499" s="250" t="str">
        <x:f>IF(G499="Completed",IF(I499="Yes",1,0),"")</x:f>
      </x:c>
      <x:c r="T499" s="250" t="str">
        <x:f>IF(J499&lt;&gt;"Yes","",IF(K499="Yes",1,IF(K499="Partly",0.5,IF(K499="No",0,""))))</x:f>
      </x:c>
      <x:c r="U499" s="250" t="str">
        <x:f>IF(G499="Completed",IF(L499="Yes",1,0),"")</x:f>
      </x:c>
      <x:c r="V499" s="251" t="str">
        <x:f>IF(G499&lt;&gt;"Completed","",IF(N499="Positive",1,IF(N499="Neutral",0.5,IF(N499="Caveated",0.25,IF(N499="Absent","",0)))))</x:f>
      </x:c>
    </x:row>
    <x:row r="500" ht="38" customHeight="1">
      <x:c r="A500" s="207" t="str">
        <x:f>IF(B500="","","RUN-"&amp;RIGHT("000"&amp;(ROW()-6),3))</x:f>
      </x:c>
      <x:c r="B500" s="236"/>
      <x:c r="C500" s="137"/>
      <x:c r="D500" s="137"/>
      <x:c r="E500" s="137"/>
      <x:c r="F500" s="137"/>
      <x:c r="G500" s="137"/>
      <x:c r="H500" s="137"/>
      <x:c r="I500" s="137"/>
      <x:c r="J500" s="137"/>
      <x:c r="K500" s="137"/>
      <x:c r="L500" s="137"/>
      <x:c r="M500" s="137"/>
      <x:c r="N500" s="137"/>
      <x:c r="O500" s="137"/>
      <x:c r="P500" s="137"/>
      <x:c r="Q500" s="138"/>
      <x:c r="R500" s="249" t="str">
        <x:f>IF(G500="Completed",IF(H500="Yes",1,0),"")</x:f>
      </x:c>
      <x:c r="S500" s="250" t="str">
        <x:f>IF(G500="Completed",IF(I500="Yes",1,0),"")</x:f>
      </x:c>
      <x:c r="T500" s="250" t="str">
        <x:f>IF(J500&lt;&gt;"Yes","",IF(K500="Yes",1,IF(K500="Partly",0.5,IF(K500="No",0,""))))</x:f>
      </x:c>
      <x:c r="U500" s="250" t="str">
        <x:f>IF(G500="Completed",IF(L500="Yes",1,0),"")</x:f>
      </x:c>
      <x:c r="V500" s="251" t="str">
        <x:f>IF(G500&lt;&gt;"Completed","",IF(N500="Positive",1,IF(N500="Neutral",0.5,IF(N500="Caveated",0.25,IF(N500="Absent","",0)))))</x:f>
      </x:c>
    </x:row>
    <x:row r="501" ht="38" customHeight="1">
      <x:c r="A501" s="207" t="str">
        <x:f>IF(B501="","","RUN-"&amp;RIGHT("000"&amp;(ROW()-6),3))</x:f>
      </x:c>
      <x:c r="B501" s="236"/>
      <x:c r="C501" s="137"/>
      <x:c r="D501" s="137"/>
      <x:c r="E501" s="137"/>
      <x:c r="F501" s="137"/>
      <x:c r="G501" s="137"/>
      <x:c r="H501" s="137"/>
      <x:c r="I501" s="137"/>
      <x:c r="J501" s="137"/>
      <x:c r="K501" s="137"/>
      <x:c r="L501" s="137"/>
      <x:c r="M501" s="137"/>
      <x:c r="N501" s="137"/>
      <x:c r="O501" s="137"/>
      <x:c r="P501" s="137"/>
      <x:c r="Q501" s="138"/>
      <x:c r="R501" s="249" t="str">
        <x:f>IF(G501="Completed",IF(H501="Yes",1,0),"")</x:f>
      </x:c>
      <x:c r="S501" s="250" t="str">
        <x:f>IF(G501="Completed",IF(I501="Yes",1,0),"")</x:f>
      </x:c>
      <x:c r="T501" s="250" t="str">
        <x:f>IF(J501&lt;&gt;"Yes","",IF(K501="Yes",1,IF(K501="Partly",0.5,IF(K501="No",0,""))))</x:f>
      </x:c>
      <x:c r="U501" s="250" t="str">
        <x:f>IF(G501="Completed",IF(L501="Yes",1,0),"")</x:f>
      </x:c>
      <x:c r="V501" s="251" t="str">
        <x:f>IF(G501&lt;&gt;"Completed","",IF(N501="Positive",1,IF(N501="Neutral",0.5,IF(N501="Caveated",0.25,IF(N501="Absent","",0)))))</x:f>
      </x:c>
    </x:row>
    <x:row r="502" ht="38" customHeight="1">
      <x:c r="A502" s="207" t="str">
        <x:f>IF(B502="","","RUN-"&amp;RIGHT("000"&amp;(ROW()-6),3))</x:f>
      </x:c>
      <x:c r="B502" s="236"/>
      <x:c r="C502" s="137"/>
      <x:c r="D502" s="137"/>
      <x:c r="E502" s="137"/>
      <x:c r="F502" s="137"/>
      <x:c r="G502" s="137"/>
      <x:c r="H502" s="137"/>
      <x:c r="I502" s="137"/>
      <x:c r="J502" s="137"/>
      <x:c r="K502" s="137"/>
      <x:c r="L502" s="137"/>
      <x:c r="M502" s="137"/>
      <x:c r="N502" s="137"/>
      <x:c r="O502" s="137"/>
      <x:c r="P502" s="137"/>
      <x:c r="Q502" s="138"/>
      <x:c r="R502" s="249" t="str">
        <x:f>IF(G502="Completed",IF(H502="Yes",1,0),"")</x:f>
      </x:c>
      <x:c r="S502" s="250" t="str">
        <x:f>IF(G502="Completed",IF(I502="Yes",1,0),"")</x:f>
      </x:c>
      <x:c r="T502" s="250" t="str">
        <x:f>IF(J502&lt;&gt;"Yes","",IF(K502="Yes",1,IF(K502="Partly",0.5,IF(K502="No",0,""))))</x:f>
      </x:c>
      <x:c r="U502" s="250" t="str">
        <x:f>IF(G502="Completed",IF(L502="Yes",1,0),"")</x:f>
      </x:c>
      <x:c r="V502" s="251" t="str">
        <x:f>IF(G502&lt;&gt;"Completed","",IF(N502="Positive",1,IF(N502="Neutral",0.5,IF(N502="Caveated",0.25,IF(N502="Absent","",0)))))</x:f>
      </x:c>
    </x:row>
    <x:row r="503" ht="38" customHeight="1">
      <x:c r="A503" s="207" t="str">
        <x:f>IF(B503="","","RUN-"&amp;RIGHT("000"&amp;(ROW()-6),3))</x:f>
      </x:c>
      <x:c r="B503" s="236"/>
      <x:c r="C503" s="137"/>
      <x:c r="D503" s="137"/>
      <x:c r="E503" s="137"/>
      <x:c r="F503" s="137"/>
      <x:c r="G503" s="137"/>
      <x:c r="H503" s="137"/>
      <x:c r="I503" s="137"/>
      <x:c r="J503" s="137"/>
      <x:c r="K503" s="137"/>
      <x:c r="L503" s="137"/>
      <x:c r="M503" s="137"/>
      <x:c r="N503" s="137"/>
      <x:c r="O503" s="137"/>
      <x:c r="P503" s="137"/>
      <x:c r="Q503" s="138"/>
      <x:c r="R503" s="249" t="str">
        <x:f>IF(G503="Completed",IF(H503="Yes",1,0),"")</x:f>
      </x:c>
      <x:c r="S503" s="250" t="str">
        <x:f>IF(G503="Completed",IF(I503="Yes",1,0),"")</x:f>
      </x:c>
      <x:c r="T503" s="250" t="str">
        <x:f>IF(J503&lt;&gt;"Yes","",IF(K503="Yes",1,IF(K503="Partly",0.5,IF(K503="No",0,""))))</x:f>
      </x:c>
      <x:c r="U503" s="250" t="str">
        <x:f>IF(G503="Completed",IF(L503="Yes",1,0),"")</x:f>
      </x:c>
      <x:c r="V503" s="251" t="str">
        <x:f>IF(G503&lt;&gt;"Completed","",IF(N503="Positive",1,IF(N503="Neutral",0.5,IF(N503="Caveated",0.25,IF(N503="Absent","",0)))))</x:f>
      </x:c>
    </x:row>
    <x:row r="504" ht="38" customHeight="1">
      <x:c r="A504" s="207" t="str">
        <x:f>IF(B504="","","RUN-"&amp;RIGHT("000"&amp;(ROW()-6),3))</x:f>
      </x:c>
      <x:c r="B504" s="236"/>
      <x:c r="C504" s="137"/>
      <x:c r="D504" s="137"/>
      <x:c r="E504" s="137"/>
      <x:c r="F504" s="137"/>
      <x:c r="G504" s="137"/>
      <x:c r="H504" s="137"/>
      <x:c r="I504" s="137"/>
      <x:c r="J504" s="137"/>
      <x:c r="K504" s="137"/>
      <x:c r="L504" s="137"/>
      <x:c r="M504" s="137"/>
      <x:c r="N504" s="137"/>
      <x:c r="O504" s="137"/>
      <x:c r="P504" s="137"/>
      <x:c r="Q504" s="138"/>
      <x:c r="R504" s="249" t="str">
        <x:f>IF(G504="Completed",IF(H504="Yes",1,0),"")</x:f>
      </x:c>
      <x:c r="S504" s="250" t="str">
        <x:f>IF(G504="Completed",IF(I504="Yes",1,0),"")</x:f>
      </x:c>
      <x:c r="T504" s="250" t="str">
        <x:f>IF(J504&lt;&gt;"Yes","",IF(K504="Yes",1,IF(K504="Partly",0.5,IF(K504="No",0,""))))</x:f>
      </x:c>
      <x:c r="U504" s="250" t="str">
        <x:f>IF(G504="Completed",IF(L504="Yes",1,0),"")</x:f>
      </x:c>
      <x:c r="V504" s="251" t="str">
        <x:f>IF(G504&lt;&gt;"Completed","",IF(N504="Positive",1,IF(N504="Neutral",0.5,IF(N504="Caveated",0.25,IF(N504="Absent","",0)))))</x:f>
      </x:c>
    </x:row>
    <x:row r="505" ht="38" customHeight="1">
      <x:c r="A505" s="207" t="str">
        <x:f>IF(B505="","","RUN-"&amp;RIGHT("000"&amp;(ROW()-6),3))</x:f>
      </x:c>
      <x:c r="B505" s="236"/>
      <x:c r="C505" s="137"/>
      <x:c r="D505" s="137"/>
      <x:c r="E505" s="137"/>
      <x:c r="F505" s="137"/>
      <x:c r="G505" s="137"/>
      <x:c r="H505" s="137"/>
      <x:c r="I505" s="137"/>
      <x:c r="J505" s="137"/>
      <x:c r="K505" s="137"/>
      <x:c r="L505" s="137"/>
      <x:c r="M505" s="137"/>
      <x:c r="N505" s="137"/>
      <x:c r="O505" s="137"/>
      <x:c r="P505" s="137"/>
      <x:c r="Q505" s="138"/>
      <x:c r="R505" s="249" t="str">
        <x:f>IF(G505="Completed",IF(H505="Yes",1,0),"")</x:f>
      </x:c>
      <x:c r="S505" s="250" t="str">
        <x:f>IF(G505="Completed",IF(I505="Yes",1,0),"")</x:f>
      </x:c>
      <x:c r="T505" s="250" t="str">
        <x:f>IF(J505&lt;&gt;"Yes","",IF(K505="Yes",1,IF(K505="Partly",0.5,IF(K505="No",0,""))))</x:f>
      </x:c>
      <x:c r="U505" s="250" t="str">
        <x:f>IF(G505="Completed",IF(L505="Yes",1,0),"")</x:f>
      </x:c>
      <x:c r="V505" s="251" t="str">
        <x:f>IF(G505&lt;&gt;"Completed","",IF(N505="Positive",1,IF(N505="Neutral",0.5,IF(N505="Caveated",0.25,IF(N505="Absent","",0)))))</x:f>
      </x:c>
    </x:row>
    <x:row r="506" ht="38" customHeight="1">
      <x:c r="A506" s="208" t="str">
        <x:f>IF(B506="","","RUN-"&amp;RIGHT("000"&amp;(ROW()-6),3))</x:f>
      </x:c>
      <x:c r="B506" s="142"/>
      <x:c r="C506" s="140"/>
      <x:c r="D506" s="140"/>
      <x:c r="E506" s="140"/>
      <x:c r="F506" s="140"/>
      <x:c r="G506" s="140"/>
      <x:c r="H506" s="140"/>
      <x:c r="I506" s="140"/>
      <x:c r="J506" s="140"/>
      <x:c r="K506" s="140"/>
      <x:c r="L506" s="140"/>
      <x:c r="M506" s="140"/>
      <x:c r="N506" s="140"/>
      <x:c r="O506" s="140"/>
      <x:c r="P506" s="140"/>
      <x:c r="Q506" s="141"/>
      <x:c r="R506" s="252" t="str">
        <x:f>IF(G506="Completed",IF(H506="Yes",1,0),"")</x:f>
      </x:c>
      <x:c r="S506" s="253" t="str">
        <x:f>IF(G506="Completed",IF(I506="Yes",1,0),"")</x:f>
      </x:c>
      <x:c r="T506" s="253" t="str">
        <x:f>IF(J506&lt;&gt;"Yes","",IF(K506="Yes",1,IF(K506="Partly",0.5,IF(K506="No",0,""))))</x:f>
      </x:c>
      <x:c r="U506" s="253" t="str">
        <x:f>IF(G506="Completed",IF(L506="Yes",1,0),"")</x:f>
      </x:c>
      <x:c r="V506" s="254" t="str">
        <x:f>IF(G506&lt;&gt;"Completed","",IF(N506="Positive",1,IF(N506="Neutral",0.5,IF(N506="Caveated",0.25,IF(N506="Absent","",0)))))</x:f>
      </x:c>
    </x:row>
  </x:sheetData>
  <x:mergeCells>
    <x:mergeCell ref="A1:V2"/>
    <x:mergeCell ref="A3:V4"/>
  </x:mergeCells>
  <x:conditionalFormatting sqref="G7:G506">
    <x:cfRule type="containsText" dxfId="1" priority="1" operator="containsText" text="Completed"/>
    <x:cfRule type="containsText" dxfId="2" priority="2" operator="containsText" text="In progress"/>
  </x:conditionalFormatting>
  <x:conditionalFormatting sqref="H7:L506">
    <x:cfRule type="containsText" dxfId="3" priority="3" operator="containsText" text="Yes"/>
    <x:cfRule type="containsText" dxfId="4" priority="4" operator="containsText" text="No"/>
  </x:conditionalFormatting>
  <x:conditionalFormatting sqref="K7:K506">
    <x:cfRule type="containsText" dxfId="5" priority="5" operator="containsText" text="Partly"/>
  </x:conditionalFormatting>
  <x:conditionalFormatting sqref="N7:N506">
    <x:cfRule type="containsText" dxfId="6" priority="6" operator="containsText" text="Inaccurate"/>
    <x:cfRule type="containsText" dxfId="7" priority="7" operator="containsText" text="Positive"/>
  </x:conditionalFormatting>
  <x:dataValidations count="9">
    <x:dataValidation type="list" sqref="C7:C506">
      <x:formula1>'Prompt Library'!$A$7:$A$36</x:formula1>
    </x:dataValidation>
    <x:dataValidation type="list" sqref="D7:D506">
      <x:formula1>"ChatGPT,Google AI,Perplexity,Gemini,Copilot,Claude,Other"</x:formula1>
    </x:dataValidation>
    <x:dataValidation type="list" sqref="G7:G506">
      <x:formula1>"Completed,In progress,Skipped"</x:formula1>
    </x:dataValidation>
    <x:dataValidation type="list" sqref="H7:H506">
      <x:formula1>"Yes,No"</x:formula1>
    </x:dataValidation>
    <x:dataValidation type="list" sqref="I7:I506">
      <x:formula1>"Yes,No"</x:formula1>
    </x:dataValidation>
    <x:dataValidation type="list" sqref="J7:J506">
      <x:formula1>"Yes,Not checked"</x:formula1>
    </x:dataValidation>
    <x:dataValidation type="list" sqref="K7:K506">
      <x:formula1>"Yes,Partly,No,Not checked"</x:formula1>
    </x:dataValidation>
    <x:dataValidation type="list" sqref="L7:L506">
      <x:formula1>"Yes,No"</x:formula1>
    </x:dataValidation>
    <x:dataValidation type="list" sqref="N7:N506">
      <x:formula1>"Positive,Neutral,Caveated,Negative,Inaccurate,Absent"</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6" hidden="0" customWidth="1"/>
    <x:col min="2" max="2" width="15" hidden="0" customWidth="1"/>
    <x:col min="3" max="3" width="16" hidden="0" customWidth="1"/>
    <x:col min="4" max="4" width="16" hidden="0" customWidth="1"/>
    <x:col min="5" max="5" width="16" hidden="0" customWidth="1"/>
    <x:col min="6" max="6" width="18" hidden="0" customWidth="1"/>
    <x:col min="7" max="7" width="3"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s>
  <x:sheetData>
    <x:row r="1" ht="32" customHeight="1">
      <x:c r="A1" s="268" t="str">
        <x:v>AI VISIBILITY BENCHMARK</x:v>
      </x:c>
      <x:c r="B1" s="269" t="str">
        <x:v>AI VISIBILITY BENCHMARK</x:v>
      </x:c>
      <x:c r="C1" s="269" t="str">
        <x:v>AI VISIBILITY BENCHMARK</x:v>
      </x:c>
      <x:c r="D1" s="269" t="str">
        <x:v>AI VISIBILITY BENCHMARK</x:v>
      </x:c>
      <x:c r="E1" s="269" t="str">
        <x:v>AI VISIBILITY BENCHMARK</x:v>
      </x:c>
      <x:c r="F1" s="269" t="str">
        <x:v>AI VISIBILITY BENCHMARK</x:v>
      </x:c>
      <x:c r="G1" s="269" t="str">
        <x:v>AI VISIBILITY BENCHMARK</x:v>
      </x:c>
      <x:c r="H1" s="269" t="str">
        <x:v>AI VISIBILITY BENCHMARK</x:v>
      </x:c>
      <x:c r="I1" s="269" t="str">
        <x:v>AI VISIBILITY BENCHMARK</x:v>
      </x:c>
      <x:c r="J1" s="269" t="str">
        <x:v>AI VISIBILITY BENCHMARK</x:v>
      </x:c>
      <x:c r="K1" s="269" t="str">
        <x:v>AI VISIBILITY BENCHMARK</x:v>
      </x:c>
      <x:c r="L1" s="269" t="str">
        <x:v>AI VISIBILITY BENCHMARK</x:v>
      </x:c>
      <x:c r="M1" s="269" t="str">
        <x:v>AI VISIBILITY BENCHMARK</x:v>
      </x:c>
      <x:c r="N1" s="269" t="str">
        <x:v>AI VISIBILITY BENCHMARK</x:v>
      </x:c>
      <x:c r="O1" s="270" t="str">
        <x:v>AI VISIBILITY BENCHMARK</x:v>
      </x:c>
    </x:row>
    <x:row r="2" ht="32" customHeight="1">
      <x:c r="A2" s="271" t="str">
        <x:v>AI VISIBILITY BENCHMARK</x:v>
      </x:c>
      <x:c r="B2" s="272" t="str">
        <x:v>AI VISIBILITY BENCHMARK</x:v>
      </x:c>
      <x:c r="C2" s="272" t="str">
        <x:v>AI VISIBILITY BENCHMARK</x:v>
      </x:c>
      <x:c r="D2" s="272" t="str">
        <x:v>AI VISIBILITY BENCHMARK</x:v>
      </x:c>
      <x:c r="E2" s="272" t="str">
        <x:v>AI VISIBILITY BENCHMARK</x:v>
      </x:c>
      <x:c r="F2" s="272" t="str">
        <x:v>AI VISIBILITY BENCHMARK</x:v>
      </x:c>
      <x:c r="G2" s="272" t="str">
        <x:v>AI VISIBILITY BENCHMARK</x:v>
      </x:c>
      <x:c r="H2" s="272" t="str">
        <x:v>AI VISIBILITY BENCHMARK</x:v>
      </x:c>
      <x:c r="I2" s="272" t="str">
        <x:v>AI VISIBILITY BENCHMARK</x:v>
      </x:c>
      <x:c r="J2" s="272" t="str">
        <x:v>AI VISIBILITY BENCHMARK</x:v>
      </x:c>
      <x:c r="K2" s="272" t="str">
        <x:v>AI VISIBILITY BENCHMARK</x:v>
      </x:c>
      <x:c r="L2" s="272" t="str">
        <x:v>AI VISIBILITY BENCHMARK</x:v>
      </x:c>
      <x:c r="M2" s="272" t="str">
        <x:v>AI VISIBILITY BENCHMARK</x:v>
      </x:c>
      <x:c r="N2" s="272" t="str">
        <x:v>AI VISIBILITY BENCHMARK</x:v>
      </x:c>
      <x:c r="O2" s="273" t="str">
        <x:v>AI VISIBILITY BENCHMARK</x:v>
      </x:c>
    </x:row>
    <x:row r="3" ht="24" customHeight="1">
      <x:c r="A3" s="275" t="str">
        <x:v>Formula-driven visibility metrics for completed Run Log rows.</x:v>
      </x:c>
      <x:c r="B3" s="275" t="str">
        <x:v>Formula-driven visibility metrics for completed Run Log rows.</x:v>
      </x:c>
      <x:c r="C3" s="275" t="str">
        <x:v>Formula-driven visibility metrics for completed Run Log rows.</x:v>
      </x:c>
      <x:c r="D3" s="275" t="str">
        <x:v>Formula-driven visibility metrics for completed Run Log rows.</x:v>
      </x:c>
      <x:c r="E3" s="275" t="str">
        <x:v>Formula-driven visibility metrics for completed Run Log rows.</x:v>
      </x:c>
      <x:c r="F3" s="275" t="str">
        <x:v>Formula-driven visibility metrics for completed Run Log rows.</x:v>
      </x:c>
      <x:c r="G3" s="275" t="str">
        <x:v>Formula-driven visibility metrics for completed Run Log rows.</x:v>
      </x:c>
      <x:c r="H3" s="275" t="str">
        <x:v>Formula-driven visibility metrics for completed Run Log rows.</x:v>
      </x:c>
      <x:c r="I3" s="278" t="str">
        <x:v>START</x:v>
      </x:c>
      <x:c r="J3" s="278" t="str">
        <x:v>START</x:v>
      </x:c>
      <x:c r="K3" s="279" t="str">
        <x:f>IF(COUNT('Run Log'!$B$7:$B$506)=0,"",MIN('Run Log'!$B$7:$B$506))</x:f>
      </x:c>
      <x:c r="L3" s="279"/>
      <x:c r="M3" s="278" t="str">
        <x:v>END</x:v>
      </x:c>
      <x:c r="N3" s="278" t="str">
        <x:v>END</x:v>
      </x:c>
      <x:c r="O3" s="279" t="str">
        <x:f>IF(COUNT('Run Log'!$B$7:$B$506)=0,"",MAX('Run Log'!$B$7:$B$506))</x:f>
      </x:c>
    </x:row>
    <x:row r="5" ht="23" customHeight="1">
      <x:c r="A5" s="303" t="str">
        <x:v>Completed runs</x:v>
      </x:c>
      <x:c r="B5" s="304" t="str">
        <x:v>Completed runs</x:v>
      </x:c>
      <x:c r="C5" s="305" t="str">
        <x:v>Completed runs</x:v>
      </x:c>
      <x:c r="D5" s="303" t="str">
        <x:v>Share of mentions</x:v>
      </x:c>
      <x:c r="E5" s="304" t="str">
        <x:v>Share of mentions</x:v>
      </x:c>
      <x:c r="F5" s="305" t="str">
        <x:v>Share of mentions</x:v>
      </x:c>
      <x:c r="G5" s="303" t="str">
        <x:v>Direct citation rate</x:v>
      </x:c>
      <x:c r="H5" s="304" t="str">
        <x:v>Direct citation rate</x:v>
      </x:c>
      <x:c r="I5" s="305" t="str">
        <x:v>Direct citation rate</x:v>
      </x:c>
      <x:c r="J5" s="303" t="str">
        <x:v>Local fact accuracy</x:v>
      </x:c>
      <x:c r="K5" s="304" t="str">
        <x:v>Local fact accuracy</x:v>
      </x:c>
      <x:c r="L5" s="305" t="str">
        <x:v>Local fact accuracy</x:v>
      </x:c>
      <x:c r="M5" s="303" t="str">
        <x:v>Competitor mention rate</x:v>
      </x:c>
      <x:c r="N5" s="304" t="str">
        <x:v>Competitor mention rate</x:v>
      </x:c>
      <x:c r="O5" s="305" t="str">
        <x:v>Competitor mention rate</x:v>
      </x:c>
    </x:row>
    <x:row r="6" ht="23" customHeight="1">
      <x:c r="A6" s="306" t="str">
        <x:v>Completed runs</x:v>
      </x:c>
      <x:c r="B6" s="307" t="str">
        <x:v>Completed runs</x:v>
      </x:c>
      <x:c r="C6" s="308" t="str">
        <x:v>Completed runs</x:v>
      </x:c>
      <x:c r="D6" s="306" t="str">
        <x:v>Share of mentions</x:v>
      </x:c>
      <x:c r="E6" s="307" t="str">
        <x:v>Share of mentions</x:v>
      </x:c>
      <x:c r="F6" s="308" t="str">
        <x:v>Share of mentions</x:v>
      </x:c>
      <x:c r="G6" s="306" t="str">
        <x:v>Direct citation rate</x:v>
      </x:c>
      <x:c r="H6" s="307" t="str">
        <x:v>Direct citation rate</x:v>
      </x:c>
      <x:c r="I6" s="308" t="str">
        <x:v>Direct citation rate</x:v>
      </x:c>
      <x:c r="J6" s="306" t="str">
        <x:v>Local fact accuracy</x:v>
      </x:c>
      <x:c r="K6" s="307" t="str">
        <x:v>Local fact accuracy</x:v>
      </x:c>
      <x:c r="L6" s="308" t="str">
        <x:v>Local fact accuracy</x:v>
      </x:c>
      <x:c r="M6" s="306" t="str">
        <x:v>Competitor mention rate</x:v>
      </x:c>
      <x:c r="N6" s="307" t="str">
        <x:v>Competitor mention rate</x:v>
      </x:c>
      <x:c r="O6" s="308" t="str">
        <x:v>Competitor mention rate</x:v>
      </x:c>
    </x:row>
    <x:row r="7" ht="30" customHeight="1">
      <x:c r="A7" s="315" t="n">
        <x:f>COUNTIF('Run Log'!$G$7:$G$506,"Completed")</x:f>
        <x:v>0</x:v>
      </x:c>
      <x:c r="B7" s="316"/>
      <x:c r="C7" s="317"/>
      <x:c r="D7" s="342" t="n">
        <x:f>IF(A7=0,0,COUNTIFS('Run Log'!$G$7:$G$506,"Completed",'Run Log'!$H$7:$H$506,"Yes")/A7)</x:f>
        <x:v>0</x:v>
      </x:c>
      <x:c r="E7" s="343"/>
      <x:c r="F7" s="344"/>
      <x:c r="G7" s="351" t="n">
        <x:f>IF(A7=0,0,COUNTIFS('Run Log'!$G$7:$G$506,"Completed",'Run Log'!$I$7:$I$506,"Yes")/A7)</x:f>
        <x:v>0</x:v>
      </x:c>
      <x:c r="H7" s="352"/>
      <x:c r="I7" s="353"/>
      <x:c r="J7" s="360" t="n">
        <x:f>IF(COUNT('Run Log'!$T$7:$T$506)=0,0,AVERAGE('Run Log'!$T$7:$T$506))</x:f>
        <x:v>0</x:v>
      </x:c>
      <x:c r="K7" s="361"/>
      <x:c r="L7" s="362"/>
      <x:c r="M7" s="369" t="n">
        <x:f>IF(A7=0,0,COUNTIFS('Run Log'!$G$7:$G$506,"Completed",'Run Log'!$L$7:$L$506,"Yes")/A7)</x:f>
        <x:v>0</x:v>
      </x:c>
      <x:c r="N7" s="370"/>
      <x:c r="O7" s="371"/>
    </x:row>
    <x:row r="8" ht="30" customHeight="1">
      <x:c r="A8" s="315"/>
      <x:c r="B8" s="316"/>
      <x:c r="C8" s="317"/>
      <x:c r="D8" s="342"/>
      <x:c r="E8" s="343"/>
      <x:c r="F8" s="344"/>
      <x:c r="G8" s="351"/>
      <x:c r="H8" s="352"/>
      <x:c r="I8" s="353"/>
      <x:c r="J8" s="360"/>
      <x:c r="K8" s="361"/>
      <x:c r="L8" s="362"/>
      <x:c r="M8" s="369"/>
      <x:c r="N8" s="370"/>
      <x:c r="O8" s="371"/>
    </x:row>
    <x:row r="9" ht="23" customHeight="1">
      <x:c r="A9" s="330" t="str">
        <x:v>Rows included in every rate</x:v>
      </x:c>
      <x:c r="B9" s="331" t="str">
        <x:v>Rows included in every rate</x:v>
      </x:c>
      <x:c r="C9" s="332" t="str">
        <x:v>Rows included in every rate</x:v>
      </x:c>
      <x:c r="D9" s="330" t="str">
        <x:v>brand mentions ÷ completed runs</x:v>
      </x:c>
      <x:c r="E9" s="331" t="str">
        <x:v>brand mentions ÷ completed runs</x:v>
      </x:c>
      <x:c r="F9" s="332" t="str">
        <x:v>brand mentions ÷ completed runs</x:v>
      </x:c>
      <x:c r="G9" s="330" t="str">
        <x:v>website citations ÷ completed runs</x:v>
      </x:c>
      <x:c r="H9" s="331" t="str">
        <x:v>website citations ÷ completed runs</x:v>
      </x:c>
      <x:c r="I9" s="332" t="str">
        <x:v>website citations ÷ completed runs</x:v>
      </x:c>
      <x:c r="J9" s="330" t="str">
        <x:v>accuracy points ÷ mentions checked</x:v>
      </x:c>
      <x:c r="K9" s="331" t="str">
        <x:v>accuracy points ÷ mentions checked</x:v>
      </x:c>
      <x:c r="L9" s="332" t="str">
        <x:v>accuracy points ÷ mentions checked</x:v>
      </x:c>
      <x:c r="M9" s="330" t="str">
        <x:v>competitor mentions ÷ completed runs</x:v>
      </x:c>
      <x:c r="N9" s="331" t="str">
        <x:v>competitor mentions ÷ completed runs</x:v>
      </x:c>
      <x:c r="O9" s="332" t="str">
        <x:v>competitor mentions ÷ completed runs</x:v>
      </x:c>
    </x:row>
    <x:row r="10" ht="23" customHeight="1">
      <x:c r="A10" s="333" t="str">
        <x:v>Rows included in every rate</x:v>
      </x:c>
      <x:c r="B10" s="334" t="str">
        <x:v>Rows included in every rate</x:v>
      </x:c>
      <x:c r="C10" s="335" t="str">
        <x:v>Rows included in every rate</x:v>
      </x:c>
      <x:c r="D10" s="333" t="str">
        <x:v>brand mentions ÷ completed runs</x:v>
      </x:c>
      <x:c r="E10" s="334" t="str">
        <x:v>brand mentions ÷ completed runs</x:v>
      </x:c>
      <x:c r="F10" s="335" t="str">
        <x:v>brand mentions ÷ completed runs</x:v>
      </x:c>
      <x:c r="G10" s="333" t="str">
        <x:v>website citations ÷ completed runs</x:v>
      </x:c>
      <x:c r="H10" s="334" t="str">
        <x:v>website citations ÷ completed runs</x:v>
      </x:c>
      <x:c r="I10" s="335" t="str">
        <x:v>website citations ÷ completed runs</x:v>
      </x:c>
      <x:c r="J10" s="333" t="str">
        <x:v>accuracy points ÷ mentions checked</x:v>
      </x:c>
      <x:c r="K10" s="334" t="str">
        <x:v>accuracy points ÷ mentions checked</x:v>
      </x:c>
      <x:c r="L10" s="335" t="str">
        <x:v>accuracy points ÷ mentions checked</x:v>
      </x:c>
      <x:c r="M10" s="333" t="str">
        <x:v>competitor mentions ÷ completed runs</x:v>
      </x:c>
      <x:c r="N10" s="334" t="str">
        <x:v>competitor mentions ÷ completed runs</x:v>
      </x:c>
      <x:c r="O10" s="335" t="str">
        <x:v>competitor mentions ÷ completed runs</x:v>
      </x:c>
    </x:row>
    <x:row r="12" ht="24" customHeight="1">
      <x:c r="A12" s="38" t="str">
        <x:v>PROVIDER COMPARISON</x:v>
      </x:c>
      <x:c r="B12" s="38" t="str">
        <x:v>PROVIDER COMPARISON</x:v>
      </x:c>
      <x:c r="C12" s="38" t="str">
        <x:v>PROVIDER COMPARISON</x:v>
      </x:c>
      <x:c r="D12" s="38" t="str">
        <x:v>PROVIDER COMPARISON</x:v>
      </x:c>
      <x:c r="E12" s="38" t="str">
        <x:v>PROVIDER COMPARISON</x:v>
      </x:c>
      <x:c r="F12" s="38" t="str">
        <x:v>PROVIDER COMPARISON</x:v>
      </x:c>
      <x:c r="G12" s="38" t="str">
        <x:v>PROVIDER COMPARISON</x:v>
      </x:c>
      <x:c r="H12" s="38" t="str">
        <x:v>PROVIDER COMPARISON</x:v>
      </x:c>
      <x:c r="I12" s="38" t="str">
        <x:v>PROVIDER COMPARISON</x:v>
      </x:c>
      <x:c r="J12" s="38" t="str">
        <x:v>PROVIDER COMPARISON</x:v>
      </x:c>
      <x:c r="K12" s="38" t="str">
        <x:v>PROVIDER COMPARISON</x:v>
      </x:c>
      <x:c r="L12" s="38" t="str">
        <x:v>PROVIDER COMPARISON</x:v>
      </x:c>
      <x:c r="M12" s="38" t="str">
        <x:v>PROVIDER COMPARISON</x:v>
      </x:c>
      <x:c r="N12" s="38" t="str">
        <x:v>PROVIDER COMPARISON</x:v>
      </x:c>
      <x:c r="O12" s="38" t="str">
        <x:v>PROVIDER COMPARISON</x:v>
      </x:c>
    </x:row>
    <x:row r="14" ht="34" customHeight="1">
      <x:c r="A14" s="50" t="str">
        <x:v>PROVIDER</x:v>
      </x:c>
      <x:c r="B14" s="51" t="str">
        <x:v>COMPLETED RUNS</x:v>
      </x:c>
      <x:c r="C14" s="51" t="str">
        <x:v>SHARE OF MENTIONS</x:v>
      </x:c>
      <x:c r="D14" s="51" t="str">
        <x:v>DIRECT CITATION RATE</x:v>
      </x:c>
      <x:c r="E14" s="51" t="str">
        <x:v>LOCAL FACT ACCURACY</x:v>
      </x:c>
      <x:c r="F14" s="52" t="str">
        <x:v>COMPETITOR MENTION RATE</x:v>
      </x:c>
      <x:c r="H14" s="398" t="str">
        <x:v>PROVIDER</x:v>
      </x:c>
      <x:c r="I14" s="398" t="str">
        <x:v>SHARE OF MENTIONS</x:v>
      </x:c>
      <x:c r="J14" s="398" t="str">
        <x:v>DIRECT CITATION RATE</x:v>
      </x:c>
    </x:row>
    <x:row r="15" ht="28" customHeight="1">
      <x:c r="A15" s="73" t="str">
        <x:v>ChatGPT</x:v>
      </x:c>
      <x:c r="B15" s="389" t="n">
        <x:f>COUNTIFS('Run Log'!$D$7:$D$506,$A15,'Run Log'!$G$7:$G$506,"Completed")</x:f>
        <x:v>0</x:v>
      </x:c>
      <x:c r="C15" s="392" t="n">
        <x:f>IF($B15=0,0,COUNTIFS('Run Log'!$D$7:$D$506,$A15,'Run Log'!$G$7:$G$506,"Completed",'Run Log'!$H$7:$H$506,"Yes")/$B15)</x:f>
        <x:v>0</x:v>
      </x:c>
      <x:c r="D15" s="392" t="n">
        <x:f>IF($B15=0,0,COUNTIFS('Run Log'!$D$7:$D$506,$A15,'Run Log'!$G$7:$G$506,"Completed",'Run Log'!$I$7:$I$506,"Yes")/$B15)</x:f>
        <x:v>0</x:v>
      </x:c>
      <x:c r="E15" s="392" t="n">
        <x:f>IF(COUNTIFS('Run Log'!$D$7:$D$506,$A15,'Run Log'!$J$7:$J$506,"Yes")=0,0,SUMIFS('Run Log'!$T$7:$T$506,'Run Log'!$D$7:$D$506,$A15)/COUNTIFS('Run Log'!$D$7:$D$506,$A15,'Run Log'!$J$7:$J$506,"Yes"))</x:f>
        <x:v>0</x:v>
      </x:c>
      <x:c r="F15" s="393" t="n">
        <x:f>IF($B15=0,0,COUNTIFS('Run Log'!$D$7:$D$506,$A15,'Run Log'!$G$7:$G$506,"Completed",'Run Log'!$L$7:$L$506,"Yes")/$B15)</x:f>
        <x:v>0</x:v>
      </x:c>
      <x:c r="H15" s="398" t="str">
        <x:v>ChatGPT</x:v>
      </x:c>
      <x:c r="I15" s="399" t="n">
        <x:f>C15</x:f>
        <x:v>0</x:v>
      </x:c>
      <x:c r="J15" s="399" t="n">
        <x:f>D15</x:f>
        <x:v>0</x:v>
      </x:c>
    </x:row>
    <x:row r="16" ht="28" customHeight="1">
      <x:c r="A16" s="73" t="str">
        <x:v>Google AI</x:v>
      </x:c>
      <x:c r="B16" s="390" t="n">
        <x:f>COUNTIFS('Run Log'!$D$7:$D$506,$A16,'Run Log'!$G$7:$G$506,"Completed")</x:f>
        <x:v>0</x:v>
      </x:c>
      <x:c r="C16" s="394" t="n">
        <x:f>IF($B16=0,0,COUNTIFS('Run Log'!$D$7:$D$506,$A16,'Run Log'!$G$7:$G$506,"Completed",'Run Log'!$H$7:$H$506,"Yes")/$B16)</x:f>
        <x:v>0</x:v>
      </x:c>
      <x:c r="D16" s="394" t="n">
        <x:f>IF($B16=0,0,COUNTIFS('Run Log'!$D$7:$D$506,$A16,'Run Log'!$G$7:$G$506,"Completed",'Run Log'!$I$7:$I$506,"Yes")/$B16)</x:f>
        <x:v>0</x:v>
      </x:c>
      <x:c r="E16" s="394" t="n">
        <x:f>IF(COUNTIFS('Run Log'!$D$7:$D$506,$A16,'Run Log'!$J$7:$J$506,"Yes")=0,0,SUMIFS('Run Log'!$T$7:$T$506,'Run Log'!$D$7:$D$506,$A16)/COUNTIFS('Run Log'!$D$7:$D$506,$A16,'Run Log'!$J$7:$J$506,"Yes"))</x:f>
        <x:v>0</x:v>
      </x:c>
      <x:c r="F16" s="395" t="n">
        <x:f>IF($B16=0,0,COUNTIFS('Run Log'!$D$7:$D$506,$A16,'Run Log'!$G$7:$G$506,"Completed",'Run Log'!$L$7:$L$506,"Yes")/$B16)</x:f>
        <x:v>0</x:v>
      </x:c>
      <x:c r="H16" s="398" t="str">
        <x:v>Google AI</x:v>
      </x:c>
      <x:c r="I16" s="399" t="n">
        <x:f>C16</x:f>
        <x:v>0</x:v>
      </x:c>
      <x:c r="J16" s="399" t="n">
        <x:f>D16</x:f>
        <x:v>0</x:v>
      </x:c>
    </x:row>
    <x:row r="17" ht="28" customHeight="1">
      <x:c r="A17" s="73" t="str">
        <x:v>Perplexity</x:v>
      </x:c>
      <x:c r="B17" s="390" t="n">
        <x:f>COUNTIFS('Run Log'!$D$7:$D$506,$A17,'Run Log'!$G$7:$G$506,"Completed")</x:f>
        <x:v>0</x:v>
      </x:c>
      <x:c r="C17" s="394" t="n">
        <x:f>IF($B17=0,0,COUNTIFS('Run Log'!$D$7:$D$506,$A17,'Run Log'!$G$7:$G$506,"Completed",'Run Log'!$H$7:$H$506,"Yes")/$B17)</x:f>
        <x:v>0</x:v>
      </x:c>
      <x:c r="D17" s="394" t="n">
        <x:f>IF($B17=0,0,COUNTIFS('Run Log'!$D$7:$D$506,$A17,'Run Log'!$G$7:$G$506,"Completed",'Run Log'!$I$7:$I$506,"Yes")/$B17)</x:f>
        <x:v>0</x:v>
      </x:c>
      <x:c r="E17" s="394" t="n">
        <x:f>IF(COUNTIFS('Run Log'!$D$7:$D$506,$A17,'Run Log'!$J$7:$J$506,"Yes")=0,0,SUMIFS('Run Log'!$T$7:$T$506,'Run Log'!$D$7:$D$506,$A17)/COUNTIFS('Run Log'!$D$7:$D$506,$A17,'Run Log'!$J$7:$J$506,"Yes"))</x:f>
        <x:v>0</x:v>
      </x:c>
      <x:c r="F17" s="395" t="n">
        <x:f>IF($B17=0,0,COUNTIFS('Run Log'!$D$7:$D$506,$A17,'Run Log'!$G$7:$G$506,"Completed",'Run Log'!$L$7:$L$506,"Yes")/$B17)</x:f>
        <x:v>0</x:v>
      </x:c>
      <x:c r="H17" s="398" t="str">
        <x:v>Perplexity</x:v>
      </x:c>
      <x:c r="I17" s="399" t="n">
        <x:f>C17</x:f>
        <x:v>0</x:v>
      </x:c>
      <x:c r="J17" s="399" t="n">
        <x:f>D17</x:f>
        <x:v>0</x:v>
      </x:c>
    </x:row>
    <x:row r="18" ht="28" customHeight="1">
      <x:c r="A18" s="73" t="str">
        <x:v>Gemini</x:v>
      </x:c>
      <x:c r="B18" s="390" t="n">
        <x:f>COUNTIFS('Run Log'!$D$7:$D$506,$A18,'Run Log'!$G$7:$G$506,"Completed")</x:f>
        <x:v>0</x:v>
      </x:c>
      <x:c r="C18" s="394" t="n">
        <x:f>IF($B18=0,0,COUNTIFS('Run Log'!$D$7:$D$506,$A18,'Run Log'!$G$7:$G$506,"Completed",'Run Log'!$H$7:$H$506,"Yes")/$B18)</x:f>
        <x:v>0</x:v>
      </x:c>
      <x:c r="D18" s="394" t="n">
        <x:f>IF($B18=0,0,COUNTIFS('Run Log'!$D$7:$D$506,$A18,'Run Log'!$G$7:$G$506,"Completed",'Run Log'!$I$7:$I$506,"Yes")/$B18)</x:f>
        <x:v>0</x:v>
      </x:c>
      <x:c r="E18" s="394" t="n">
        <x:f>IF(COUNTIFS('Run Log'!$D$7:$D$506,$A18,'Run Log'!$J$7:$J$506,"Yes")=0,0,SUMIFS('Run Log'!$T$7:$T$506,'Run Log'!$D$7:$D$506,$A18)/COUNTIFS('Run Log'!$D$7:$D$506,$A18,'Run Log'!$J$7:$J$506,"Yes"))</x:f>
        <x:v>0</x:v>
      </x:c>
      <x:c r="F18" s="395" t="n">
        <x:f>IF($B18=0,0,COUNTIFS('Run Log'!$D$7:$D$506,$A18,'Run Log'!$G$7:$G$506,"Completed",'Run Log'!$L$7:$L$506,"Yes")/$B18)</x:f>
        <x:v>0</x:v>
      </x:c>
      <x:c r="H18" s="398" t="str">
        <x:v>Gemini</x:v>
      </x:c>
      <x:c r="I18" s="399" t="n">
        <x:f>C18</x:f>
        <x:v>0</x:v>
      </x:c>
      <x:c r="J18" s="399" t="n">
        <x:f>D18</x:f>
        <x:v>0</x:v>
      </x:c>
    </x:row>
    <x:row r="19" ht="28" customHeight="1">
      <x:c r="A19" s="74" t="str">
        <x:v>Copilot</x:v>
      </x:c>
      <x:c r="B19" s="391" t="n">
        <x:f>COUNTIFS('Run Log'!$D$7:$D$506,$A19,'Run Log'!$G$7:$G$506,"Completed")</x:f>
        <x:v>0</x:v>
      </x:c>
      <x:c r="C19" s="396" t="n">
        <x:f>IF($B19=0,0,COUNTIFS('Run Log'!$D$7:$D$506,$A19,'Run Log'!$G$7:$G$506,"Completed",'Run Log'!$H$7:$H$506,"Yes")/$B19)</x:f>
        <x:v>0</x:v>
      </x:c>
      <x:c r="D19" s="396" t="n">
        <x:f>IF($B19=0,0,COUNTIFS('Run Log'!$D$7:$D$506,$A19,'Run Log'!$G$7:$G$506,"Completed",'Run Log'!$I$7:$I$506,"Yes")/$B19)</x:f>
        <x:v>0</x:v>
      </x:c>
      <x:c r="E19" s="396" t="n">
        <x:f>IF(COUNTIFS('Run Log'!$D$7:$D$506,$A19,'Run Log'!$J$7:$J$506,"Yes")=0,0,SUMIFS('Run Log'!$T$7:$T$506,'Run Log'!$D$7:$D$506,$A19)/COUNTIFS('Run Log'!$D$7:$D$506,$A19,'Run Log'!$J$7:$J$506,"Yes"))</x:f>
        <x:v>0</x:v>
      </x:c>
      <x:c r="F19" s="397" t="n">
        <x:f>IF($B19=0,0,COUNTIFS('Run Log'!$D$7:$D$506,$A19,'Run Log'!$G$7:$G$506,"Completed",'Run Log'!$L$7:$L$506,"Yes")/$B19)</x:f>
        <x:v>0</x:v>
      </x:c>
      <x:c r="H19" s="398" t="str">
        <x:v>Copilot</x:v>
      </x:c>
      <x:c r="I19" s="399" t="n">
        <x:f>C19</x:f>
        <x:v>0</x:v>
      </x:c>
      <x:c r="J19" s="399" t="n">
        <x:f>D19</x:f>
        <x:v>0</x:v>
      </x:c>
    </x:row>
    <x:row r="22" ht="24" customHeight="1">
      <x:c r="A22" s="38" t="str">
        <x:v>READ THE PATTERN</x:v>
      </x:c>
      <x:c r="B22" s="38" t="str">
        <x:v>READ THE PATTERN</x:v>
      </x:c>
      <x:c r="C22" s="38" t="str">
        <x:v>READ THE PATTERN</x:v>
      </x:c>
      <x:c r="D22" s="38" t="str">
        <x:v>READ THE PATTERN</x:v>
      </x:c>
      <x:c r="E22" s="38" t="str">
        <x:v>READ THE PATTERN</x:v>
      </x:c>
      <x:c r="F22" s="38" t="str">
        <x:v>READ THE PATTERN</x:v>
      </x:c>
    </x:row>
    <x:row r="24" ht="44" customHeight="1">
      <x:c r="A24" s="403" t="str">
        <x:v>High mentions, low citations</x:v>
      </x:c>
      <x:c r="B24" s="403"/>
      <x:c r="C24" s="60" t="str">
        <x:v>The brand is known, but the owned source layer is weak. Improve the pages that answer recurring prompts and make facts easy to verify.</x:v>
      </x:c>
      <x:c r="D24" s="60"/>
      <x:c r="E24" s="60"/>
      <x:c r="F24" s="60"/>
    </x:row>
    <x:row r="25" ht="44" customHeight="1">
      <x:c r="A25" s="403" t="str">
        <x:v>Low mentions, strong accuracy</x:v>
      </x:c>
      <x:c r="B25" s="403"/>
      <x:c r="C25" s="60" t="str">
        <x:v>The entity is clear when found, but the business is not entering enough relevant answers. Review prompt coverage, service pages, and third-party mentions.</x:v>
      </x:c>
      <x:c r="D25" s="60"/>
      <x:c r="E25" s="60"/>
      <x:c r="F25" s="60"/>
    </x:row>
    <x:row r="26" ht="44" customHeight="1">
      <x:c r="A26" s="403" t="str">
        <x:v>High competitor rate</x:v>
      </x:c>
      <x:c r="B26" s="403"/>
      <x:c r="C26" s="60" t="str">
        <x:v>Competitors own more of the answer set. Compare which prompts, pages, reviews, or sources repeatedly support them.</x:v>
      </x:c>
      <x:c r="D26" s="60"/>
      <x:c r="E26" s="60"/>
      <x:c r="F26" s="60"/>
    </x:row>
    <x:row r="27" ht="44" customHeight="1">
      <x:c r="A27" s="404" t="str">
        <x:v>Low fact accuracy</x:v>
      </x:c>
      <x:c r="B27" s="404"/>
      <x:c r="C27" s="61" t="str">
        <x:v>Correct conflicting hours, location, services, pricing, and contact details across the website, Business Profile, and cited directories.</x:v>
      </x:c>
      <x:c r="D27" s="61"/>
      <x:c r="E27" s="61"/>
      <x:c r="F27" s="61"/>
    </x:row>
    <x:row r="30" ht="24" customHeight="1">
      <x:c r="A30" s="414" t="str">
        <x:v>A score is a summary, not the evidence. Review the actual prompt, answer, sources, and local facts before deciding what to change.</x:v>
      </x:c>
      <x:c r="B30" s="415" t="str">
        <x:v>A score is a summary, not the evidence. Review the actual prompt, answer, sources, and local facts before deciding what to change.</x:v>
      </x:c>
      <x:c r="C30" s="415" t="str">
        <x:v>A score is a summary, not the evidence. Review the actual prompt, answer, sources, and local facts before deciding what to change.</x:v>
      </x:c>
      <x:c r="D30" s="415" t="str">
        <x:v>A score is a summary, not the evidence. Review the actual prompt, answer, sources, and local facts before deciding what to change.</x:v>
      </x:c>
      <x:c r="E30" s="415" t="str">
        <x:v>A score is a summary, not the evidence. Review the actual prompt, answer, sources, and local facts before deciding what to change.</x:v>
      </x:c>
      <x:c r="F30" s="415" t="str">
        <x:v>A score is a summary, not the evidence. Review the actual prompt, answer, sources, and local facts before deciding what to change.</x:v>
      </x:c>
      <x:c r="G30" s="415" t="str">
        <x:v>A score is a summary, not the evidence. Review the actual prompt, answer, sources, and local facts before deciding what to change.</x:v>
      </x:c>
      <x:c r="H30" s="415" t="str">
        <x:v>A score is a summary, not the evidence. Review the actual prompt, answer, sources, and local facts before deciding what to change.</x:v>
      </x:c>
      <x:c r="I30" s="415" t="str">
        <x:v>A score is a summary, not the evidence. Review the actual prompt, answer, sources, and local facts before deciding what to change.</x:v>
      </x:c>
      <x:c r="J30" s="415" t="str">
        <x:v>A score is a summary, not the evidence. Review the actual prompt, answer, sources, and local facts before deciding what to change.</x:v>
      </x:c>
      <x:c r="K30" s="415" t="str">
        <x:v>A score is a summary, not the evidence. Review the actual prompt, answer, sources, and local facts before deciding what to change.</x:v>
      </x:c>
      <x:c r="L30" s="415" t="str">
        <x:v>A score is a summary, not the evidence. Review the actual prompt, answer, sources, and local facts before deciding what to change.</x:v>
      </x:c>
      <x:c r="M30" s="415" t="str">
        <x:v>A score is a summary, not the evidence. Review the actual prompt, answer, sources, and local facts before deciding what to change.</x:v>
      </x:c>
      <x:c r="N30" s="415" t="str">
        <x:v>A score is a summary, not the evidence. Review the actual prompt, answer, sources, and local facts before deciding what to change.</x:v>
      </x:c>
      <x:c r="O30" s="416" t="str">
        <x:v>A score is a summary, not the evidence. Review the actual prompt, answer, sources, and local facts before deciding what to change.</x:v>
      </x:c>
    </x:row>
    <x:row r="31" ht="24" customHeight="1">
      <x:c r="A31" s="417" t="str">
        <x:v>A score is a summary, not the evidence. Review the actual prompt, answer, sources, and local facts before deciding what to change.</x:v>
      </x:c>
      <x:c r="B31" s="418" t="str">
        <x:v>A score is a summary, not the evidence. Review the actual prompt, answer, sources, and local facts before deciding what to change.</x:v>
      </x:c>
      <x:c r="C31" s="418" t="str">
        <x:v>A score is a summary, not the evidence. Review the actual prompt, answer, sources, and local facts before deciding what to change.</x:v>
      </x:c>
      <x:c r="D31" s="418" t="str">
        <x:v>A score is a summary, not the evidence. Review the actual prompt, answer, sources, and local facts before deciding what to change.</x:v>
      </x:c>
      <x:c r="E31" s="418" t="str">
        <x:v>A score is a summary, not the evidence. Review the actual prompt, answer, sources, and local facts before deciding what to change.</x:v>
      </x:c>
      <x:c r="F31" s="418" t="str">
        <x:v>A score is a summary, not the evidence. Review the actual prompt, answer, sources, and local facts before deciding what to change.</x:v>
      </x:c>
      <x:c r="G31" s="418" t="str">
        <x:v>A score is a summary, not the evidence. Review the actual prompt, answer, sources, and local facts before deciding what to change.</x:v>
      </x:c>
      <x:c r="H31" s="418" t="str">
        <x:v>A score is a summary, not the evidence. Review the actual prompt, answer, sources, and local facts before deciding what to change.</x:v>
      </x:c>
      <x:c r="I31" s="418" t="str">
        <x:v>A score is a summary, not the evidence. Review the actual prompt, answer, sources, and local facts before deciding what to change.</x:v>
      </x:c>
      <x:c r="J31" s="418" t="str">
        <x:v>A score is a summary, not the evidence. Review the actual prompt, answer, sources, and local facts before deciding what to change.</x:v>
      </x:c>
      <x:c r="K31" s="418" t="str">
        <x:v>A score is a summary, not the evidence. Review the actual prompt, answer, sources, and local facts before deciding what to change.</x:v>
      </x:c>
      <x:c r="L31" s="418" t="str">
        <x:v>A score is a summary, not the evidence. Review the actual prompt, answer, sources, and local facts before deciding what to change.</x:v>
      </x:c>
      <x:c r="M31" s="418" t="str">
        <x:v>A score is a summary, not the evidence. Review the actual prompt, answer, sources, and local facts before deciding what to change.</x:v>
      </x:c>
      <x:c r="N31" s="418" t="str">
        <x:v>A score is a summary, not the evidence. Review the actual prompt, answer, sources, and local facts before deciding what to change.</x:v>
      </x:c>
      <x:c r="O31" s="419" t="str">
        <x:v>A score is a summary, not the evidence. Review the actual prompt, answer, sources, and local facts before deciding what to change.</x:v>
      </x:c>
    </x:row>
    <x:row r="32" ht="24" customHeight="1">
      <x:c r="A32" s="420" t="str">
        <x:v>A score is a summary, not the evidence. Review the actual prompt, answer, sources, and local facts before deciding what to change.</x:v>
      </x:c>
      <x:c r="B32" s="421" t="str">
        <x:v>A score is a summary, not the evidence. Review the actual prompt, answer, sources, and local facts before deciding what to change.</x:v>
      </x:c>
      <x:c r="C32" s="421" t="str">
        <x:v>A score is a summary, not the evidence. Review the actual prompt, answer, sources, and local facts before deciding what to change.</x:v>
      </x:c>
      <x:c r="D32" s="421" t="str">
        <x:v>A score is a summary, not the evidence. Review the actual prompt, answer, sources, and local facts before deciding what to change.</x:v>
      </x:c>
      <x:c r="E32" s="421" t="str">
        <x:v>A score is a summary, not the evidence. Review the actual prompt, answer, sources, and local facts before deciding what to change.</x:v>
      </x:c>
      <x:c r="F32" s="421" t="str">
        <x:v>A score is a summary, not the evidence. Review the actual prompt, answer, sources, and local facts before deciding what to change.</x:v>
      </x:c>
      <x:c r="G32" s="421" t="str">
        <x:v>A score is a summary, not the evidence. Review the actual prompt, answer, sources, and local facts before deciding what to change.</x:v>
      </x:c>
      <x:c r="H32" s="421" t="str">
        <x:v>A score is a summary, not the evidence. Review the actual prompt, answer, sources, and local facts before deciding what to change.</x:v>
      </x:c>
      <x:c r="I32" s="421" t="str">
        <x:v>A score is a summary, not the evidence. Review the actual prompt, answer, sources, and local facts before deciding what to change.</x:v>
      </x:c>
      <x:c r="J32" s="421" t="str">
        <x:v>A score is a summary, not the evidence. Review the actual prompt, answer, sources, and local facts before deciding what to change.</x:v>
      </x:c>
      <x:c r="K32" s="421" t="str">
        <x:v>A score is a summary, not the evidence. Review the actual prompt, answer, sources, and local facts before deciding what to change.</x:v>
      </x:c>
      <x:c r="L32" s="421" t="str">
        <x:v>A score is a summary, not the evidence. Review the actual prompt, answer, sources, and local facts before deciding what to change.</x:v>
      </x:c>
      <x:c r="M32" s="421" t="str">
        <x:v>A score is a summary, not the evidence. Review the actual prompt, answer, sources, and local facts before deciding what to change.</x:v>
      </x:c>
      <x:c r="N32" s="421" t="str">
        <x:v>A score is a summary, not the evidence. Review the actual prompt, answer, sources, and local facts before deciding what to change.</x:v>
      </x:c>
      <x:c r="O32" s="422" t="str">
        <x:v>A score is a summary, not the evidence. Review the actual prompt, answer, sources, and local facts before deciding what to change.</x:v>
      </x:c>
    </x:row>
  </x:sheetData>
  <x:mergeCells>
    <x:mergeCell ref="A1:O2"/>
    <x:mergeCell ref="A3:H3"/>
    <x:mergeCell ref="I3:J3"/>
    <x:mergeCell ref="K3:L3"/>
    <x:mergeCell ref="M3:N3"/>
    <x:mergeCell ref="A5:C6"/>
    <x:mergeCell ref="A7:C8"/>
    <x:mergeCell ref="A9:C10"/>
    <x:mergeCell ref="D5:F6"/>
    <x:mergeCell ref="D7:F8"/>
    <x:mergeCell ref="D9:F10"/>
    <x:mergeCell ref="G5:I6"/>
    <x:mergeCell ref="G7:I8"/>
    <x:mergeCell ref="G9:I10"/>
    <x:mergeCell ref="J5:L6"/>
    <x:mergeCell ref="J7:L8"/>
    <x:mergeCell ref="J9:L10"/>
    <x:mergeCell ref="M5:O6"/>
    <x:mergeCell ref="M7:O8"/>
    <x:mergeCell ref="M9:O10"/>
    <x:mergeCell ref="A12:O12"/>
    <x:mergeCell ref="A22:F22"/>
    <x:mergeCell ref="A24:B24"/>
    <x:mergeCell ref="C24:F24"/>
    <x:mergeCell ref="A25:B25"/>
    <x:mergeCell ref="C25:F25"/>
    <x:mergeCell ref="A26:B26"/>
    <x:mergeCell ref="C26:F26"/>
    <x:mergeCell ref="A27:B27"/>
    <x:mergeCell ref="C27:F27"/>
    <x:mergeCell ref="A30:O32"/>
  </x:mergeCells>
  <x:pageMargins left="0.7" right="0.7" top="0.75" bottom="0.75" header="0.3" footer="0.3"/>
  <x:drawing xmlns:r="http://schemas.openxmlformats.org/officeDocument/2006/relationships" r:id="R25ac50232fe64175"/>
  <x:legacyDrawing xmlns:r="http://schemas.openxmlformats.org/officeDocument/2006/relationships" r:id="R49af4a8f5019491f"/>
</x:worksheet>
</file>

<file path=xl/worksheets/sheet6.xml><?xml version="1.0" encoding="utf-8"?>
<x:worksheet xmlns:x="http://schemas.openxmlformats.org/spreadsheetml/2006/main">
  <x:sheetViews>
    <x:sheetView showGridLines="0" workbookViewId="0"/>
  </x:sheetViews>
  <x:sheetFormatPr defaultRowHeight="15"/>
  <x:cols>
    <x:col min="1" max="1" width="20" hidden="0" customWidth="1"/>
    <x:col min="2" max="2" width="10" hidden="0" customWidth="1"/>
    <x:col min="3" max="3" width="11" hidden="0" customWidth="1"/>
    <x:col min="4" max="4" width="43" hidden="0" customWidth="1"/>
    <x:col min="5" max="5" width="45" hidden="0" customWidth="1"/>
    <x:col min="6" max="6" width="15" hidden="0" customWidth="1"/>
    <x:col min="7" max="7" width="31" hidden="0" customWidth="1"/>
    <x:col min="8" max="8" width="17" hidden="0" customWidth="1"/>
    <x:col min="9" max="9" width="35" hidden="0" customWidth="1"/>
    <x:col min="10" max="10" width="10" hidden="0" customWidth="1"/>
    <x:col min="11" max="11" width="13" hidden="0" customWidth="1"/>
    <x:col min="12" max="12" width="13" hidden="0" customWidth="1"/>
  </x:cols>
  <x:sheetData>
    <x:row r="1" ht="30" customHeight="1">
      <x:c r="A1" s="21" t="str">
        <x:v>AI SEO CHECKLIST</x:v>
      </x:c>
      <x:c r="B1" s="22" t="str">
        <x:v>AI SEO CHECKLIST</x:v>
      </x:c>
      <x:c r="C1" s="22" t="str">
        <x:v>AI SEO CHECKLIST</x:v>
      </x:c>
      <x:c r="D1" s="22" t="str">
        <x:v>AI SEO CHECKLIST</x:v>
      </x:c>
      <x:c r="E1" s="22" t="str">
        <x:v>AI SEO CHECKLIST</x:v>
      </x:c>
      <x:c r="F1" s="22" t="str">
        <x:v>AI SEO CHECKLIST</x:v>
      </x:c>
      <x:c r="G1" s="22" t="str">
        <x:v>AI SEO CHECKLIST</x:v>
      </x:c>
      <x:c r="H1" s="22" t="str">
        <x:v>AI SEO CHECKLIST</x:v>
      </x:c>
      <x:c r="I1" s="22" t="str">
        <x:v>AI SEO CHECKLIST</x:v>
      </x:c>
      <x:c r="J1" s="22" t="str">
        <x:v>AI SEO CHECKLIST</x:v>
      </x:c>
      <x:c r="K1" s="22" t="str">
        <x:v>AI SEO CHECKLIST</x:v>
      </x:c>
      <x:c r="L1" s="23" t="str">
        <x:v>AI SEO CHECKLIST</x:v>
      </x:c>
    </x:row>
    <x:row r="2" ht="30" customHeight="1">
      <x:c r="A2" s="24" t="str">
        <x:v>AI SEO CHECKLIST</x:v>
      </x:c>
      <x:c r="B2" s="25" t="str">
        <x:v>AI SEO CHECKLIST</x:v>
      </x:c>
      <x:c r="C2" s="25" t="str">
        <x:v>AI SEO CHECKLIST</x:v>
      </x:c>
      <x:c r="D2" s="25" t="str">
        <x:v>AI SEO CHECKLIST</x:v>
      </x:c>
      <x:c r="E2" s="25" t="str">
        <x:v>AI SEO CHECKLIST</x:v>
      </x:c>
      <x:c r="F2" s="25" t="str">
        <x:v>AI SEO CHECKLIST</x:v>
      </x:c>
      <x:c r="G2" s="25" t="str">
        <x:v>AI SEO CHECKLIST</x:v>
      </x:c>
      <x:c r="H2" s="25" t="str">
        <x:v>AI SEO CHECKLIST</x:v>
      </x:c>
      <x:c r="I2" s="25" t="str">
        <x:v>AI SEO CHECKLIST</x:v>
      </x:c>
      <x:c r="J2" s="25" t="str">
        <x:v>AI SEO CHECKLIST</x:v>
      </x:c>
      <x:c r="K2" s="25" t="str">
        <x:v>AI SEO CHECKLIST</x:v>
      </x:c>
      <x:c r="L2" s="26" t="str">
        <x:v>AI SEO CHECKLIST</x:v>
      </x:c>
    </x:row>
    <x:row r="3" ht="22" customHeight="1">
      <x:c r="A3" s="32" t="str">
        <x:v>Audit in dependency order: access, local entity, answer-ready content, authority, then measurement. Select a status, add evidence, assign an owner, and write the next action.</x:v>
      </x:c>
      <x:c r="B3" s="32" t="str">
        <x:v>Audit in dependency order: access, local entity, answer-ready content, authority, then measurement. Select a status, add evidence, assign an owner, and write the next action.</x:v>
      </x:c>
      <x:c r="C3" s="32" t="str">
        <x:v>Audit in dependency order: access, local entity, answer-ready content, authority, then measurement. Select a status, add evidence, assign an owner, and write the next action.</x:v>
      </x:c>
      <x:c r="D3" s="32" t="str">
        <x:v>Audit in dependency order: access, local entity, answer-ready content, authority, then measurement. Select a status, add evidence, assign an owner, and write the next action.</x:v>
      </x:c>
      <x:c r="E3" s="32" t="str">
        <x:v>Audit in dependency order: access, local entity, answer-ready content, authority, then measurement. Select a status, add evidence, assign an owner, and write the next action.</x:v>
      </x:c>
      <x:c r="F3" s="32" t="str">
        <x:v>Audit in dependency order: access, local entity, answer-ready content, authority, then measurement. Select a status, add evidence, assign an owner, and write the next action.</x:v>
      </x:c>
      <x:c r="G3" s="32" t="str">
        <x:v>Audit in dependency order: access, local entity, answer-ready content, authority, then measurement. Select a status, add evidence, assign an owner, and write the next action.</x:v>
      </x:c>
      <x:c r="H3" s="32" t="str">
        <x:v>Audit in dependency order: access, local entity, answer-ready content, authority, then measurement. Select a status, add evidence, assign an owner, and write the next action.</x:v>
      </x:c>
      <x:c r="I3" s="32" t="str">
        <x:v>Audit in dependency order: access, local entity, answer-ready content, authority, then measurement. Select a status, add evidence, assign an owner, and write the next action.</x:v>
      </x:c>
      <x:c r="J3" s="32" t="str">
        <x:v>Audit in dependency order: access, local entity, answer-ready content, authority, then measurement. Select a status, add evidence, assign an owner, and write the next action.</x:v>
      </x:c>
      <x:c r="K3" s="32" t="str">
        <x:v>Audit in dependency order: access, local entity, answer-ready content, authority, then measurement. Select a status, add evidence, assign an owner, and write the next action.</x:v>
      </x:c>
      <x:c r="L3" s="32" t="str">
        <x:v>Audit in dependency order: access, local entity, answer-ready content, authority, then measurement. Select a status, add evidence, assign an owner, and write the next action.</x:v>
      </x:c>
    </x:row>
    <x:row r="4" ht="22" customHeight="1">
      <x:c r="A4" s="33" t="str">
        <x:v>Audit in dependency order: access, local entity, answer-ready content, authority, then measurement. Select a status, add evidence, assign an owner, and write the next action.</x:v>
      </x:c>
      <x:c r="B4" s="33" t="str">
        <x:v>Audit in dependency order: access, local entity, answer-ready content, authority, then measurement. Select a status, add evidence, assign an owner, and write the next action.</x:v>
      </x:c>
      <x:c r="C4" s="33" t="str">
        <x:v>Audit in dependency order: access, local entity, answer-ready content, authority, then measurement. Select a status, add evidence, assign an owner, and write the next action.</x:v>
      </x:c>
      <x:c r="D4" s="33" t="str">
        <x:v>Audit in dependency order: access, local entity, answer-ready content, authority, then measurement. Select a status, add evidence, assign an owner, and write the next action.</x:v>
      </x:c>
      <x:c r="E4" s="33" t="str">
        <x:v>Audit in dependency order: access, local entity, answer-ready content, authority, then measurement. Select a status, add evidence, assign an owner, and write the next action.</x:v>
      </x:c>
      <x:c r="F4" s="33" t="str">
        <x:v>Audit in dependency order: access, local entity, answer-ready content, authority, then measurement. Select a status, add evidence, assign an owner, and write the next action.</x:v>
      </x:c>
      <x:c r="G4" s="33" t="str">
        <x:v>Audit in dependency order: access, local entity, answer-ready content, authority, then measurement. Select a status, add evidence, assign an owner, and write the next action.</x:v>
      </x:c>
      <x:c r="H4" s="33" t="str">
        <x:v>Audit in dependency order: access, local entity, answer-ready content, authority, then measurement. Select a status, add evidence, assign an owner, and write the next action.</x:v>
      </x:c>
      <x:c r="I4" s="33" t="str">
        <x:v>Audit in dependency order: access, local entity, answer-ready content, authority, then measurement. Select a status, add evidence, assign an owner, and write the next action.</x:v>
      </x:c>
      <x:c r="J4" s="33" t="str">
        <x:v>Audit in dependency order: access, local entity, answer-ready content, authority, then measurement. Select a status, add evidence, assign an owner, and write the next action.</x:v>
      </x:c>
      <x:c r="K4" s="33" t="str">
        <x:v>Audit in dependency order: access, local entity, answer-ready content, authority, then measurement. Select a status, add evidence, assign an owner, and write the next action.</x:v>
      </x:c>
      <x:c r="L4" s="33" t="str">
        <x:v>Audit in dependency order: access, local entity, answer-ready content, authority, then measurement. Select a status, add evidence, assign an owner, and write the next action.</x:v>
      </x:c>
    </x:row>
    <x:row r="6" ht="42" customHeight="1">
      <x:c r="A6" s="50" t="str">
        <x:v>CATEGORY</x:v>
      </x:c>
      <x:c r="B6" s="51" t="str">
        <x:v>CHECK ID</x:v>
      </x:c>
      <x:c r="C6" s="51" t="str">
        <x:v>PRIORITY</x:v>
      </x:c>
      <x:c r="D6" s="51" t="str">
        <x:v>AUDIT ITEM</x:v>
      </x:c>
      <x:c r="E6" s="51" t="str">
        <x:v>WHY IT MATTERS</x:v>
      </x:c>
      <x:c r="F6" s="51" t="str">
        <x:v>STATUS</x:v>
      </x:c>
      <x:c r="G6" s="51" t="str">
        <x:v>EVIDENCE URL</x:v>
      </x:c>
      <x:c r="H6" s="51" t="str">
        <x:v>OWNER</x:v>
      </x:c>
      <x:c r="I6" s="51" t="str">
        <x:v>NEXT ACTION</x:v>
      </x:c>
      <x:c r="J6" s="51" t="str">
        <x:v>WEIGHT</x:v>
      </x:c>
      <x:c r="K6" s="51" t="str">
        <x:v>COMPLETION FLAG</x:v>
      </x:c>
      <x:c r="L6" s="52" t="str">
        <x:v>WEIGHTED SCORE</x:v>
      </x:c>
    </x:row>
    <x:row r="7" ht="50" customHeight="1">
      <x:c r="A7" s="403" t="str">
        <x:v>Access</x:v>
      </x:c>
      <x:c r="B7" s="429" t="str">
        <x:v>A01</x:v>
      </x:c>
      <x:c r="C7" s="60" t="str">
        <x:v>High</x:v>
      </x:c>
      <x:c r="D7" s="60" t="str">
        <x:v>Important public pages return HTTP 200 without a login.</x:v>
      </x:c>
      <x:c r="E7" s="60" t="str">
        <x:v>A search system cannot cite a page it cannot fetch.</x:v>
      </x:c>
      <x:c r="F7" s="133" t="str">
        <x:v>Not started</x:v>
      </x:c>
      <x:c r="G7" s="134" t="str"/>
      <x:c r="H7" s="134" t="str"/>
      <x:c r="I7" s="135" t="str"/>
      <x:c r="J7" s="431" t="n">
        <x:v>3</x:v>
      </x:c>
      <x:c r="K7" s="237" t="n">
        <x:f>IF(F7="N/A","",IF(F7="Done",1,IF(F7="In progress",0.5,0)))</x:f>
        <x:v>0</x:v>
      </x:c>
      <x:c r="L7" s="239" t="str">
        <x:f>IF(K7="","",J7*K7)</x:f>
      </x:c>
    </x:row>
    <x:row r="8" ht="50" customHeight="1">
      <x:c r="A8" s="403" t="str">
        <x:v>Access</x:v>
      </x:c>
      <x:c r="B8" s="429" t="str">
        <x:v>A02</x:v>
      </x:c>
      <x:c r="C8" s="60" t="str">
        <x:v>High</x:v>
      </x:c>
      <x:c r="D8" s="60" t="str">
        <x:v>robots.txt allows the search crawlers the business wants to reach.</x:v>
      </x:c>
      <x:c r="E8" s="60" t="str">
        <x:v>Search crawling and model training use different controls on some platforms.</x:v>
      </x:c>
      <x:c r="F8" s="136" t="str">
        <x:v>Not started</x:v>
      </x:c>
      <x:c r="G8" s="137" t="str"/>
      <x:c r="H8" s="137" t="str"/>
      <x:c r="I8" s="138" t="str"/>
      <x:c r="J8" s="431" t="n">
        <x:v>3</x:v>
      </x:c>
      <x:c r="K8" s="240" t="n">
        <x:f>IF(F8="N/A","",IF(F8="Done",1,IF(F8="In progress",0.5,0)))</x:f>
        <x:v>0</x:v>
      </x:c>
      <x:c r="L8" s="242" t="str">
        <x:f>IF(K8="","",J8*K8)</x:f>
      </x:c>
    </x:row>
    <x:row r="9" ht="50" customHeight="1">
      <x:c r="A9" s="403" t="str">
        <x:v>Access</x:v>
      </x:c>
      <x:c r="B9" s="429" t="str">
        <x:v>A03</x:v>
      </x:c>
      <x:c r="C9" s="60" t="str">
        <x:v>High</x:v>
      </x:c>
      <x:c r="D9" s="60" t="str">
        <x:v>CDN and firewall rules allow verified crawler traffic.</x:v>
      </x:c>
      <x:c r="E9" s="60" t="str">
        <x:v>A permissive robots.txt file does not override a blocking WAF.</x:v>
      </x:c>
      <x:c r="F9" s="136" t="str">
        <x:v>Not started</x:v>
      </x:c>
      <x:c r="G9" s="137" t="str"/>
      <x:c r="H9" s="137" t="str"/>
      <x:c r="I9" s="138" t="str"/>
      <x:c r="J9" s="431" t="n">
        <x:v>3</x:v>
      </x:c>
      <x:c r="K9" s="240" t="n">
        <x:f>IF(F9="N/A","",IF(F9="Done",1,IF(F9="In progress",0.5,0)))</x:f>
        <x:v>0</x:v>
      </x:c>
      <x:c r="L9" s="242" t="str">
        <x:f>IF(K9="","",J9*K9)</x:f>
      </x:c>
    </x:row>
    <x:row r="10" ht="50" customHeight="1">
      <x:c r="A10" s="403" t="str">
        <x:v>Access</x:v>
      </x:c>
      <x:c r="B10" s="429" t="str">
        <x:v>A04</x:v>
      </x:c>
      <x:c r="C10" s="60" t="str">
        <x:v>High</x:v>
      </x:c>
      <x:c r="D10" s="60" t="str">
        <x:v>Canonical URLs point to the preferred public pages.</x:v>
      </x:c>
      <x:c r="E10" s="60" t="str">
        <x:v>Conflicting canonicals can consolidate signals to the wrong URL.</x:v>
      </x:c>
      <x:c r="F10" s="136" t="str">
        <x:v>Not started</x:v>
      </x:c>
      <x:c r="G10" s="137" t="str"/>
      <x:c r="H10" s="137" t="str"/>
      <x:c r="I10" s="138" t="str"/>
      <x:c r="J10" s="431" t="n">
        <x:v>3</x:v>
      </x:c>
      <x:c r="K10" s="240" t="n">
        <x:f>IF(F10="N/A","",IF(F10="Done",1,IF(F10="In progress",0.5,0)))</x:f>
        <x:v>0</x:v>
      </x:c>
      <x:c r="L10" s="242" t="str">
        <x:f>IF(K10="","",J10*K10)</x:f>
      </x:c>
    </x:row>
    <x:row r="11" ht="50" customHeight="1">
      <x:c r="A11" s="403" t="str">
        <x:v>Access</x:v>
      </x:c>
      <x:c r="B11" s="429" t="str">
        <x:v>A05</x:v>
      </x:c>
      <x:c r="C11" s="60" t="str">
        <x:v>Medium</x:v>
      </x:c>
      <x:c r="D11" s="60" t="str">
        <x:v>The XML sitemap contains current canonical URLs and accurate last-modified dates.</x:v>
      </x:c>
      <x:c r="E11" s="60" t="str">
        <x:v>Sitemaps help discovery and recrawling but should not contain stale URLs.</x:v>
      </x:c>
      <x:c r="F11" s="136" t="str">
        <x:v>Not started</x:v>
      </x:c>
      <x:c r="G11" s="137" t="str"/>
      <x:c r="H11" s="137" t="str"/>
      <x:c r="I11" s="138" t="str"/>
      <x:c r="J11" s="431" t="n">
        <x:v>2</x:v>
      </x:c>
      <x:c r="K11" s="240" t="n">
        <x:f>IF(F11="N/A","",IF(F11="Done",1,IF(F11="In progress",0.5,0)))</x:f>
        <x:v>0</x:v>
      </x:c>
      <x:c r="L11" s="242" t="str">
        <x:f>IF(K11="","",J11*K11)</x:f>
      </x:c>
    </x:row>
    <x:row r="12" ht="50" customHeight="1">
      <x:c r="A12" s="403" t="str">
        <x:v>Access</x:v>
      </x:c>
      <x:c r="B12" s="429" t="str">
        <x:v>A06</x:v>
      </x:c>
      <x:c r="C12" s="60" t="str">
        <x:v>Medium</x:v>
      </x:c>
      <x:c r="D12" s="60" t="str">
        <x:v>Core business facts are present in initial HTML text.</x:v>
      </x:c>
      <x:c r="E12" s="60" t="str">
        <x:v>Important facts hidden behind interaction or image-only layouts are harder to extract.</x:v>
      </x:c>
      <x:c r="F12" s="136" t="str">
        <x:v>Not started</x:v>
      </x:c>
      <x:c r="G12" s="137" t="str"/>
      <x:c r="H12" s="137" t="str"/>
      <x:c r="I12" s="138" t="str"/>
      <x:c r="J12" s="431" t="n">
        <x:v>2</x:v>
      </x:c>
      <x:c r="K12" s="240" t="n">
        <x:f>IF(F12="N/A","",IF(F12="Done",1,IF(F12="In progress",0.5,0)))</x:f>
        <x:v>0</x:v>
      </x:c>
      <x:c r="L12" s="242" t="str">
        <x:f>IF(K12="","",J12*K12)</x:f>
      </x:c>
    </x:row>
    <x:row r="13" ht="50" customHeight="1">
      <x:c r="A13" s="403" t="str">
        <x:v>Local entity</x:v>
      </x:c>
      <x:c r="B13" s="429" t="str">
        <x:v>E01</x:v>
      </x:c>
      <x:c r="C13" s="60" t="str">
        <x:v>High</x:v>
      </x:c>
      <x:c r="D13" s="60" t="str">
        <x:v>Google Business Profile is claimed, verified, and complete.</x:v>
      </x:c>
      <x:c r="E13" s="60" t="str">
        <x:v>Google uses the profile to understand local business facts and relevance.</x:v>
      </x:c>
      <x:c r="F13" s="136" t="str">
        <x:v>Not started</x:v>
      </x:c>
      <x:c r="G13" s="137" t="str"/>
      <x:c r="H13" s="137" t="str"/>
      <x:c r="I13" s="138" t="str"/>
      <x:c r="J13" s="431" t="n">
        <x:v>3</x:v>
      </x:c>
      <x:c r="K13" s="240" t="n">
        <x:f>IF(F13="N/A","",IF(F13="Done",1,IF(F13="In progress",0.5,0)))</x:f>
        <x:v>0</x:v>
      </x:c>
      <x:c r="L13" s="242" t="str">
        <x:f>IF(K13="","",J13*K13)</x:f>
      </x:c>
    </x:row>
    <x:row r="14" ht="50" customHeight="1">
      <x:c r="A14" s="403" t="str">
        <x:v>Local entity</x:v>
      </x:c>
      <x:c r="B14" s="429" t="str">
        <x:v>E02</x:v>
      </x:c>
      <x:c r="C14" s="60" t="str">
        <x:v>High</x:v>
      </x:c>
      <x:c r="D14" s="60" t="str">
        <x:v>Business name, address or service area, phone, and website are consistent.</x:v>
      </x:c>
      <x:c r="E14" s="60" t="str">
        <x:v>Conflicting identity details weaken confidence and cause incorrect answers.</x:v>
      </x:c>
      <x:c r="F14" s="136" t="str">
        <x:v>Not started</x:v>
      </x:c>
      <x:c r="G14" s="137" t="str"/>
      <x:c r="H14" s="137" t="str"/>
      <x:c r="I14" s="138" t="str"/>
      <x:c r="J14" s="431" t="n">
        <x:v>3</x:v>
      </x:c>
      <x:c r="K14" s="240" t="n">
        <x:f>IF(F14="N/A","",IF(F14="Done",1,IF(F14="In progress",0.5,0)))</x:f>
        <x:v>0</x:v>
      </x:c>
      <x:c r="L14" s="242" t="str">
        <x:f>IF(K14="","",J14*K14)</x:f>
      </x:c>
    </x:row>
    <x:row r="15" ht="50" customHeight="1">
      <x:c r="A15" s="403" t="str">
        <x:v>Local entity</x:v>
      </x:c>
      <x:c r="B15" s="429" t="str">
        <x:v>E03</x:v>
      </x:c>
      <x:c r="C15" s="60" t="str">
        <x:v>High</x:v>
      </x:c>
      <x:c r="D15" s="60" t="str">
        <x:v>Regular and special hours are current everywhere.</x:v>
      </x:c>
      <x:c r="E15" s="60" t="str">
        <x:v>Hours are a common local answer and a high-cost factual error.</x:v>
      </x:c>
      <x:c r="F15" s="136" t="str">
        <x:v>Not started</x:v>
      </x:c>
      <x:c r="G15" s="137" t="str"/>
      <x:c r="H15" s="137" t="str"/>
      <x:c r="I15" s="138" t="str"/>
      <x:c r="J15" s="431" t="n">
        <x:v>3</x:v>
      </x:c>
      <x:c r="K15" s="240" t="n">
        <x:f>IF(F15="N/A","",IF(F15="Done",1,IF(F15="In progress",0.5,0)))</x:f>
        <x:v>0</x:v>
      </x:c>
      <x:c r="L15" s="242" t="str">
        <x:f>IF(K15="","",J15*K15)</x:f>
      </x:c>
    </x:row>
    <x:row r="16" ht="50" customHeight="1">
      <x:c r="A16" s="403" t="str">
        <x:v>Local entity</x:v>
      </x:c>
      <x:c r="B16" s="429" t="str">
        <x:v>E04</x:v>
      </x:c>
      <x:c r="C16" s="60" t="str">
        <x:v>High</x:v>
      </x:c>
      <x:c r="D16" s="60" t="str">
        <x:v>Primary category and services accurately match the real business.</x:v>
      </x:c>
      <x:c r="E16" s="60" t="str">
        <x:v>Relevant category and service details improve matching without keyword stuffing.</x:v>
      </x:c>
      <x:c r="F16" s="136" t="str">
        <x:v>Not started</x:v>
      </x:c>
      <x:c r="G16" s="137" t="str"/>
      <x:c r="H16" s="137" t="str"/>
      <x:c r="I16" s="138" t="str"/>
      <x:c r="J16" s="431" t="n">
        <x:v>3</x:v>
      </x:c>
      <x:c r="K16" s="240" t="n">
        <x:f>IF(F16="N/A","",IF(F16="Done",1,IF(F16="In progress",0.5,0)))</x:f>
        <x:v>0</x:v>
      </x:c>
      <x:c r="L16" s="242" t="str">
        <x:f>IF(K16="","",J16*K16)</x:f>
      </x:c>
    </x:row>
    <x:row r="17" ht="50" customHeight="1">
      <x:c r="A17" s="403" t="str">
        <x:v>Local entity</x:v>
      </x:c>
      <x:c r="B17" s="429" t="str">
        <x:v>E05</x:v>
      </x:c>
      <x:c r="C17" s="60" t="str">
        <x:v>Medium</x:v>
      </x:c>
      <x:c r="D17" s="60" t="str">
        <x:v>LocalBusiness JSON-LD uses the most specific truthful subtype and matches visible text.</x:v>
      </x:c>
      <x:c r="E17" s="60" t="str">
        <x:v>Structured data clarifies identity only when it reflects the page.</x:v>
      </x:c>
      <x:c r="F17" s="136" t="str">
        <x:v>Not started</x:v>
      </x:c>
      <x:c r="G17" s="137" t="str"/>
      <x:c r="H17" s="137" t="str"/>
      <x:c r="I17" s="138" t="str"/>
      <x:c r="J17" s="431" t="n">
        <x:v>2</x:v>
      </x:c>
      <x:c r="K17" s="240" t="n">
        <x:f>IF(F17="N/A","",IF(F17="Done",1,IF(F17="In progress",0.5,0)))</x:f>
        <x:v>0</x:v>
      </x:c>
      <x:c r="L17" s="242" t="str">
        <x:f>IF(K17="","",J17*K17)</x:f>
      </x:c>
    </x:row>
    <x:row r="18" ht="50" customHeight="1">
      <x:c r="A18" s="403" t="str">
        <x:v>Local entity</x:v>
      </x:c>
      <x:c r="B18" s="429" t="str">
        <x:v>E06</x:v>
      </x:c>
      <x:c r="C18" s="60" t="str">
        <x:v>Medium</x:v>
      </x:c>
      <x:c r="D18" s="60" t="str">
        <x:v>Each physical location has its own accurate location page and schema.</x:v>
      </x:c>
      <x:c r="E18" s="60" t="str">
        <x:v>Multi-location businesses need distinct, non-duplicated location entities.</x:v>
      </x:c>
      <x:c r="F18" s="136" t="str">
        <x:v>Not started</x:v>
      </x:c>
      <x:c r="G18" s="137" t="str"/>
      <x:c r="H18" s="137" t="str"/>
      <x:c r="I18" s="138" t="str"/>
      <x:c r="J18" s="431" t="n">
        <x:v>2</x:v>
      </x:c>
      <x:c r="K18" s="240" t="n">
        <x:f>IF(F18="N/A","",IF(F18="Done",1,IF(F18="In progress",0.5,0)))</x:f>
        <x:v>0</x:v>
      </x:c>
      <x:c r="L18" s="242" t="str">
        <x:f>IF(K18="","",J18*K18)</x:f>
      </x:c>
    </x:row>
    <x:row r="19" ht="50" customHeight="1">
      <x:c r="A19" s="403" t="str">
        <x:v>Answer-ready content</x:v>
      </x:c>
      <x:c r="B19" s="429" t="str">
        <x:v>C01</x:v>
      </x:c>
      <x:c r="C19" s="60" t="str">
        <x:v>High</x:v>
      </x:c>
      <x:c r="D19" s="60" t="str">
        <x:v>Every primary service has a clear page with location context.</x:v>
      </x:c>
      <x:c r="E19" s="60" t="str">
        <x:v>Specific service pages can support service and use-case prompts.</x:v>
      </x:c>
      <x:c r="F19" s="136" t="str">
        <x:v>Not started</x:v>
      </x:c>
      <x:c r="G19" s="137" t="str"/>
      <x:c r="H19" s="137" t="str"/>
      <x:c r="I19" s="138" t="str"/>
      <x:c r="J19" s="431" t="n">
        <x:v>3</x:v>
      </x:c>
      <x:c r="K19" s="240" t="n">
        <x:f>IF(F19="N/A","",IF(F19="Done",1,IF(F19="In progress",0.5,0)))</x:f>
        <x:v>0</x:v>
      </x:c>
      <x:c r="L19" s="242" t="str">
        <x:f>IF(K19="","",J19*K19)</x:f>
      </x:c>
    </x:row>
    <x:row r="20" ht="50" customHeight="1">
      <x:c r="A20" s="403" t="str">
        <x:v>Answer-ready content</x:v>
      </x:c>
      <x:c r="B20" s="429" t="str">
        <x:v>C02</x:v>
      </x:c>
      <x:c r="C20" s="60" t="str">
        <x:v>High</x:v>
      </x:c>
      <x:c r="D20" s="60" t="str">
        <x:v>Important answers state the business and fact in the first sentence.</x:v>
      </x:c>
      <x:c r="E20" s="60" t="str">
        <x:v>Self-contained paragraphs are easier to retrieve without losing context.</x:v>
      </x:c>
      <x:c r="F20" s="136" t="str">
        <x:v>Not started</x:v>
      </x:c>
      <x:c r="G20" s="137" t="str"/>
      <x:c r="H20" s="137" t="str"/>
      <x:c r="I20" s="138" t="str"/>
      <x:c r="J20" s="431" t="n">
        <x:v>3</x:v>
      </x:c>
      <x:c r="K20" s="240" t="n">
        <x:f>IF(F20="N/A","",IF(F20="Done",1,IF(F20="In progress",0.5,0)))</x:f>
        <x:v>0</x:v>
      </x:c>
      <x:c r="L20" s="242" t="str">
        <x:f>IF(K20="","",J20*K20)</x:f>
      </x:c>
    </x:row>
    <x:row r="21" ht="50" customHeight="1">
      <x:c r="A21" s="403" t="str">
        <x:v>Answer-ready content</x:v>
      </x:c>
      <x:c r="B21" s="429" t="str">
        <x:v>C03</x:v>
      </x:c>
      <x:c r="C21" s="60" t="str">
        <x:v>High</x:v>
      </x:c>
      <x:c r="D21" s="60" t="str">
        <x:v>Prices, ranges, policies, timing, and limitations are stated when appropriate.</x:v>
      </x:c>
      <x:c r="E21" s="60" t="str">
        <x:v>Concrete facts are more useful to customers and easier to verify.</x:v>
      </x:c>
      <x:c r="F21" s="136" t="str">
        <x:v>Not started</x:v>
      </x:c>
      <x:c r="G21" s="137" t="str"/>
      <x:c r="H21" s="137" t="str"/>
      <x:c r="I21" s="138" t="str"/>
      <x:c r="J21" s="431" t="n">
        <x:v>3</x:v>
      </x:c>
      <x:c r="K21" s="240" t="n">
        <x:f>IF(F21="N/A","",IF(F21="Done",1,IF(F21="In progress",0.5,0)))</x:f>
        <x:v>0</x:v>
      </x:c>
      <x:c r="L21" s="242" t="str">
        <x:f>IF(K21="","",J21*K21)</x:f>
      </x:c>
    </x:row>
    <x:row r="22" ht="50" customHeight="1">
      <x:c r="A22" s="403" t="str">
        <x:v>Answer-ready content</x:v>
      </x:c>
      <x:c r="B22" s="429" t="str">
        <x:v>C04</x:v>
      </x:c>
      <x:c r="C22" s="60" t="str">
        <x:v>Medium</x:v>
      </x:c>
      <x:c r="D22" s="60" t="str">
        <x:v>FAQs answer real tracked prompts and match visible page content.</x:v>
      </x:c>
      <x:c r="E22" s="60" t="str">
        <x:v>Prompt-led FAQs cover adjacent buyer questions without filler.</x:v>
      </x:c>
      <x:c r="F22" s="136" t="str">
        <x:v>Not started</x:v>
      </x:c>
      <x:c r="G22" s="137" t="str"/>
      <x:c r="H22" s="137" t="str"/>
      <x:c r="I22" s="138" t="str"/>
      <x:c r="J22" s="431" t="n">
        <x:v>2</x:v>
      </x:c>
      <x:c r="K22" s="240" t="n">
        <x:f>IF(F22="N/A","",IF(F22="Done",1,IF(F22="In progress",0.5,0)))</x:f>
        <x:v>0</x:v>
      </x:c>
      <x:c r="L22" s="242" t="str">
        <x:f>IF(K22="","",J22*K22)</x:f>
      </x:c>
    </x:row>
    <x:row r="23" ht="50" customHeight="1">
      <x:c r="A23" s="403" t="str">
        <x:v>Answer-ready content</x:v>
      </x:c>
      <x:c r="B23" s="429" t="str">
        <x:v>C05</x:v>
      </x:c>
      <x:c r="C23" s="60" t="str">
        <x:v>Medium</x:v>
      </x:c>
      <x:c r="D23" s="60" t="str">
        <x:v>Comparison tables use real HTML table markup.</x:v>
      </x:c>
      <x:c r="E23" s="60" t="str">
        <x:v>Semantic rows and columns preserve meaning for users and machines.</x:v>
      </x:c>
      <x:c r="F23" s="136" t="str">
        <x:v>Not started</x:v>
      </x:c>
      <x:c r="G23" s="137" t="str"/>
      <x:c r="H23" s="137" t="str"/>
      <x:c r="I23" s="138" t="str"/>
      <x:c r="J23" s="431" t="n">
        <x:v>2</x:v>
      </x:c>
      <x:c r="K23" s="240" t="n">
        <x:f>IF(F23="N/A","",IF(F23="Done",1,IF(F23="In progress",0.5,0)))</x:f>
        <x:v>0</x:v>
      </x:c>
      <x:c r="L23" s="242" t="str">
        <x:f>IF(K23="","",J23*K23)</x:f>
      </x:c>
    </x:row>
    <x:row r="24" ht="50" customHeight="1">
      <x:c r="A24" s="403" t="str">
        <x:v>Answer-ready content</x:v>
      </x:c>
      <x:c r="B24" s="429" t="str">
        <x:v>C06</x:v>
      </x:c>
      <x:c r="C24" s="60" t="str">
        <x:v>Medium</x:v>
      </x:c>
      <x:c r="D24" s="60" t="str">
        <x:v>Pages show a truthful update date and name the author or responsible team.</x:v>
      </x:c>
      <x:c r="E24" s="60" t="str">
        <x:v>Freshness and authorship help users judge whether facts are current.</x:v>
      </x:c>
      <x:c r="F24" s="136" t="str">
        <x:v>Not started</x:v>
      </x:c>
      <x:c r="G24" s="137" t="str"/>
      <x:c r="H24" s="137" t="str"/>
      <x:c r="I24" s="138" t="str"/>
      <x:c r="J24" s="431" t="n">
        <x:v>2</x:v>
      </x:c>
      <x:c r="K24" s="240" t="n">
        <x:f>IF(F24="N/A","",IF(F24="Done",1,IF(F24="In progress",0.5,0)))</x:f>
        <x:v>0</x:v>
      </x:c>
      <x:c r="L24" s="242" t="str">
        <x:f>IF(K24="","",J24*K24)</x:f>
      </x:c>
    </x:row>
    <x:row r="25" ht="50" customHeight="1">
      <x:c r="A25" s="403" t="str">
        <x:v>Authority</x:v>
      </x:c>
      <x:c r="B25" s="429" t="str">
        <x:v>R01</x:v>
      </x:c>
      <x:c r="C25" s="60" t="str">
        <x:v>High</x:v>
      </x:c>
      <x:c r="D25" s="60" t="str">
        <x:v>New customer reviews arrive at a natural, policy-compliant pace.</x:v>
      </x:c>
      <x:c r="E25" s="60" t="str">
        <x:v>Reviews support local prominence and provide third-party evidence.</x:v>
      </x:c>
      <x:c r="F25" s="136" t="str">
        <x:v>Not started</x:v>
      </x:c>
      <x:c r="G25" s="137" t="str"/>
      <x:c r="H25" s="137" t="str"/>
      <x:c r="I25" s="138" t="str"/>
      <x:c r="J25" s="431" t="n">
        <x:v>3</x:v>
      </x:c>
      <x:c r="K25" s="240" t="n">
        <x:f>IF(F25="N/A","",IF(F25="Done",1,IF(F25="In progress",0.5,0)))</x:f>
        <x:v>0</x:v>
      </x:c>
      <x:c r="L25" s="242" t="str">
        <x:f>IF(K25="","",J25*K25)</x:f>
      </x:c>
    </x:row>
    <x:row r="26" ht="50" customHeight="1">
      <x:c r="A26" s="403" t="str">
        <x:v>Authority</x:v>
      </x:c>
      <x:c r="B26" s="429" t="str">
        <x:v>R02</x:v>
      </x:c>
      <x:c r="C26" s="60" t="str">
        <x:v>Medium</x:v>
      </x:c>
      <x:c r="D26" s="60" t="str">
        <x:v>The business responds usefully to positive and critical reviews.</x:v>
      </x:c>
      <x:c r="E26" s="60" t="str">
        <x:v>Helpful replies show current ownership and clarify service issues.</x:v>
      </x:c>
      <x:c r="F26" s="136" t="str">
        <x:v>Not started</x:v>
      </x:c>
      <x:c r="G26" s="137" t="str"/>
      <x:c r="H26" s="137" t="str"/>
      <x:c r="I26" s="138" t="str"/>
      <x:c r="J26" s="431" t="n">
        <x:v>2</x:v>
      </x:c>
      <x:c r="K26" s="240" t="n">
        <x:f>IF(F26="N/A","",IF(F26="Done",1,IF(F26="In progress",0.5,0)))</x:f>
        <x:v>0</x:v>
      </x:c>
      <x:c r="L26" s="242" t="str">
        <x:f>IF(K26="","",J26*K26)</x:f>
      </x:c>
    </x:row>
    <x:row r="27" ht="50" customHeight="1">
      <x:c r="A27" s="403" t="str">
        <x:v>Authority</x:v>
      </x:c>
      <x:c r="B27" s="429" t="str">
        <x:v>R03</x:v>
      </x:c>
      <x:c r="C27" s="60" t="str">
        <x:v>High</x:v>
      </x:c>
      <x:c r="D27" s="60" t="str">
        <x:v>Major directories and local citations show the same core business details.</x:v>
      </x:c>
      <x:c r="E27" s="60" t="str">
        <x:v>Consistent third-party references reinforce identity.</x:v>
      </x:c>
      <x:c r="F27" s="136" t="str">
        <x:v>Not started</x:v>
      </x:c>
      <x:c r="G27" s="137" t="str"/>
      <x:c r="H27" s="137" t="str"/>
      <x:c r="I27" s="138" t="str"/>
      <x:c r="J27" s="431" t="n">
        <x:v>3</x:v>
      </x:c>
      <x:c r="K27" s="240" t="n">
        <x:f>IF(F27="N/A","",IF(F27="Done",1,IF(F27="In progress",0.5,0)))</x:f>
        <x:v>0</x:v>
      </x:c>
      <x:c r="L27" s="242" t="str">
        <x:f>IF(K27="","",J27*K27)</x:f>
      </x:c>
    </x:row>
    <x:row r="28" ht="50" customHeight="1">
      <x:c r="A28" s="403" t="str">
        <x:v>Authority</x:v>
      </x:c>
      <x:c r="B28" s="429" t="str">
        <x:v>R04</x:v>
      </x:c>
      <x:c r="C28" s="60" t="str">
        <x:v>Medium</x:v>
      </x:c>
      <x:c r="D28" s="60" t="str">
        <x:v>Relevant association, chamber, or professional profiles are complete.</x:v>
      </x:c>
      <x:c r="E28" s="60" t="str">
        <x:v>Topical and local profiles can verify the business and its credentials.</x:v>
      </x:c>
      <x:c r="F28" s="136" t="str">
        <x:v>Not started</x:v>
      </x:c>
      <x:c r="G28" s="137" t="str"/>
      <x:c r="H28" s="137" t="str"/>
      <x:c r="I28" s="138" t="str"/>
      <x:c r="J28" s="431" t="n">
        <x:v>2</x:v>
      </x:c>
      <x:c r="K28" s="240" t="n">
        <x:f>IF(F28="N/A","",IF(F28="Done",1,IF(F28="In progress",0.5,0)))</x:f>
        <x:v>0</x:v>
      </x:c>
      <x:c r="L28" s="242" t="str">
        <x:f>IF(K28="","",J28*K28)</x:f>
      </x:c>
    </x:row>
    <x:row r="29" ht="50" customHeight="1">
      <x:c r="A29" s="403" t="str">
        <x:v>Authority</x:v>
      </x:c>
      <x:c r="B29" s="429" t="str">
        <x:v>R05</x:v>
      </x:c>
      <x:c r="C29" s="60" t="str">
        <x:v>Medium</x:v>
      </x:c>
      <x:c r="D29" s="60" t="str">
        <x:v>Useful local coverage and partnerships link or refer to the business accurately.</x:v>
      </x:c>
      <x:c r="E29" s="60" t="str">
        <x:v>Earned references create source diversity beyond owned pages.</x:v>
      </x:c>
      <x:c r="F29" s="136" t="str">
        <x:v>Not started</x:v>
      </x:c>
      <x:c r="G29" s="137" t="str"/>
      <x:c r="H29" s="137" t="str"/>
      <x:c r="I29" s="138" t="str"/>
      <x:c r="J29" s="431" t="n">
        <x:v>2</x:v>
      </x:c>
      <x:c r="K29" s="240" t="n">
        <x:f>IF(F29="N/A","",IF(F29="Done",1,IF(F29="In progress",0.5,0)))</x:f>
        <x:v>0</x:v>
      </x:c>
      <x:c r="L29" s="242" t="str">
        <x:f>IF(K29="","",J29*K29)</x:f>
      </x:c>
    </x:row>
    <x:row r="30" ht="50" customHeight="1">
      <x:c r="A30" s="403" t="str">
        <x:v>Authority</x:v>
      </x:c>
      <x:c r="B30" s="429" t="str">
        <x:v>R06</x:v>
      </x:c>
      <x:c r="C30" s="60" t="str">
        <x:v>Low</x:v>
      </x:c>
      <x:c r="D30" s="60" t="str">
        <x:v>Public founder or expert profiles use consistent names, roles, and credentials.</x:v>
      </x:c>
      <x:c r="E30" s="60" t="str">
        <x:v>Verifiable authorship supports trust for advice-heavy content.</x:v>
      </x:c>
      <x:c r="F30" s="136" t="str">
        <x:v>Not started</x:v>
      </x:c>
      <x:c r="G30" s="137" t="str"/>
      <x:c r="H30" s="137" t="str"/>
      <x:c r="I30" s="138" t="str"/>
      <x:c r="J30" s="431" t="n">
        <x:v>1</x:v>
      </x:c>
      <x:c r="K30" s="240" t="n">
        <x:f>IF(F30="N/A","",IF(F30="Done",1,IF(F30="In progress",0.5,0)))</x:f>
        <x:v>0</x:v>
      </x:c>
      <x:c r="L30" s="242" t="str">
        <x:f>IF(K30="","",J30*K30)</x:f>
      </x:c>
    </x:row>
    <x:row r="31" ht="50" customHeight="1">
      <x:c r="A31" s="403" t="str">
        <x:v>Measurement</x:v>
      </x:c>
      <x:c r="B31" s="429" t="str">
        <x:v>M01</x:v>
      </x:c>
      <x:c r="C31" s="60" t="str">
        <x:v>High</x:v>
      </x:c>
      <x:c r="D31" s="60" t="str">
        <x:v>The benchmark uses a stable, representative prompt pool.</x:v>
      </x:c>
      <x:c r="E31" s="60" t="str">
        <x:v>Trend comparisons fail when the test changes every run.</x:v>
      </x:c>
      <x:c r="F31" s="136" t="str">
        <x:v>Not started</x:v>
      </x:c>
      <x:c r="G31" s="137" t="str"/>
      <x:c r="H31" s="137" t="str"/>
      <x:c r="I31" s="138" t="str"/>
      <x:c r="J31" s="431" t="n">
        <x:v>3</x:v>
      </x:c>
      <x:c r="K31" s="240" t="n">
        <x:f>IF(F31="N/A","",IF(F31="Done",1,IF(F31="In progress",0.5,0)))</x:f>
        <x:v>0</x:v>
      </x:c>
      <x:c r="L31" s="242" t="str">
        <x:f>IF(K31="","",J31*K31)</x:f>
      </x:c>
    </x:row>
    <x:row r="32" ht="50" customHeight="1">
      <x:c r="A32" s="403" t="str">
        <x:v>Measurement</x:v>
      </x:c>
      <x:c r="B32" s="429" t="str">
        <x:v>M02</x:v>
      </x:c>
      <x:c r="C32" s="60" t="str">
        <x:v>High</x:v>
      </x:c>
      <x:c r="D32" s="60" t="str">
        <x:v>Every completed run records provider, date, prompt, and evidence.</x:v>
      </x:c>
      <x:c r="E32" s="60" t="str">
        <x:v>Evidence makes the score auditable and debuggable.</x:v>
      </x:c>
      <x:c r="F32" s="136" t="str">
        <x:v>Not started</x:v>
      </x:c>
      <x:c r="G32" s="137" t="str"/>
      <x:c r="H32" s="137" t="str"/>
      <x:c r="I32" s="138" t="str"/>
      <x:c r="J32" s="431" t="n">
        <x:v>3</x:v>
      </x:c>
      <x:c r="K32" s="240" t="n">
        <x:f>IF(F32="N/A","",IF(F32="Done",1,IF(F32="In progress",0.5,0)))</x:f>
        <x:v>0</x:v>
      </x:c>
      <x:c r="L32" s="242" t="str">
        <x:f>IF(K32="","",J32*K32)</x:f>
      </x:c>
    </x:row>
    <x:row r="33" ht="50" customHeight="1">
      <x:c r="A33" s="403" t="str">
        <x:v>Measurement</x:v>
      </x:c>
      <x:c r="B33" s="429" t="str">
        <x:v>M03</x:v>
      </x:c>
      <x:c r="C33" s="60" t="str">
        <x:v>High</x:v>
      </x:c>
      <x:c r="D33" s="60" t="str">
        <x:v>Mentions, direct citations, accuracy, and competitor presence are scored separately.</x:v>
      </x:c>
      <x:c r="E33" s="60" t="str">
        <x:v>One blended score can hide the actual problem.</x:v>
      </x:c>
      <x:c r="F33" s="136" t="str">
        <x:v>Not started</x:v>
      </x:c>
      <x:c r="G33" s="137" t="str"/>
      <x:c r="H33" s="137" t="str"/>
      <x:c r="I33" s="138" t="str"/>
      <x:c r="J33" s="431" t="n">
        <x:v>3</x:v>
      </x:c>
      <x:c r="K33" s="240" t="n">
        <x:f>IF(F33="N/A","",IF(F33="Done",1,IF(F33="In progress",0.5,0)))</x:f>
        <x:v>0</x:v>
      </x:c>
      <x:c r="L33" s="242" t="str">
        <x:f>IF(K33="","",J33*K33)</x:f>
      </x:c>
    </x:row>
    <x:row r="34" ht="50" customHeight="1">
      <x:c r="A34" s="403" t="str">
        <x:v>Measurement</x:v>
      </x:c>
      <x:c r="B34" s="429" t="str">
        <x:v>M04</x:v>
      </x:c>
      <x:c r="C34" s="60" t="str">
        <x:v>Medium</x:v>
      </x:c>
      <x:c r="D34" s="60" t="str">
        <x:v>Competitors run against the same prompt pool and provider set.</x:v>
      </x:c>
      <x:c r="E34" s="60" t="str">
        <x:v>Different denominators make competitor comparisons meaningless.</x:v>
      </x:c>
      <x:c r="F34" s="136" t="str">
        <x:v>Not started</x:v>
      </x:c>
      <x:c r="G34" s="137" t="str"/>
      <x:c r="H34" s="137" t="str"/>
      <x:c r="I34" s="138" t="str"/>
      <x:c r="J34" s="431" t="n">
        <x:v>2</x:v>
      </x:c>
      <x:c r="K34" s="240" t="n">
        <x:f>IF(F34="N/A","",IF(F34="Done",1,IF(F34="In progress",0.5,0)))</x:f>
        <x:v>0</x:v>
      </x:c>
      <x:c r="L34" s="242" t="str">
        <x:f>IF(K34="","",J34*K34)</x:f>
      </x:c>
    </x:row>
    <x:row r="35" ht="50" customHeight="1">
      <x:c r="A35" s="403" t="str">
        <x:v>Measurement</x:v>
      </x:c>
      <x:c r="B35" s="429" t="str">
        <x:v>M05</x:v>
      </x:c>
      <x:c r="C35" s="60" t="str">
        <x:v>Medium</x:v>
      </x:c>
      <x:c r="D35" s="60" t="str">
        <x:v>Google Search Console generative AI reports are reviewed with prompt evidence.</x:v>
      </x:c>
      <x:c r="E35" s="60" t="str">
        <x:v>Search Console shows Google visibility while manual logs cover other providers and answer quality.</x:v>
      </x:c>
      <x:c r="F35" s="136" t="str">
        <x:v>Not started</x:v>
      </x:c>
      <x:c r="G35" s="137" t="str"/>
      <x:c r="H35" s="137" t="str"/>
      <x:c r="I35" s="138" t="str"/>
      <x:c r="J35" s="431" t="n">
        <x:v>2</x:v>
      </x:c>
      <x:c r="K35" s="240" t="n">
        <x:f>IF(F35="N/A","",IF(F35="Done",1,IF(F35="In progress",0.5,0)))</x:f>
        <x:v>0</x:v>
      </x:c>
      <x:c r="L35" s="242" t="str">
        <x:f>IF(K35="","",J35*K35)</x:f>
      </x:c>
    </x:row>
    <x:row r="36" ht="50" customHeight="1">
      <x:c r="A36" s="404" t="str">
        <x:v>Measurement</x:v>
      </x:c>
      <x:c r="B36" s="430" t="str">
        <x:v>M06</x:v>
      </x:c>
      <x:c r="C36" s="61" t="str">
        <x:v>Medium</x:v>
      </x:c>
      <x:c r="D36" s="61" t="str">
        <x:v>A sample of sentiment and factual accuracy is reviewed by a person.</x:v>
      </x:c>
      <x:c r="E36" s="61" t="str">
        <x:v>Automated labels can miss caveats, warnings, or subtle errors.</x:v>
      </x:c>
      <x:c r="F36" s="139" t="str">
        <x:v>Not started</x:v>
      </x:c>
      <x:c r="G36" s="140" t="str"/>
      <x:c r="H36" s="140" t="str"/>
      <x:c r="I36" s="141" t="str"/>
      <x:c r="J36" s="432" t="n">
        <x:v>2</x:v>
      </x:c>
      <x:c r="K36" s="243" t="n">
        <x:f>IF(F36="N/A","",IF(F36="Done",1,IF(F36="In progress",0.5,0)))</x:f>
        <x:v>0</x:v>
      </x:c>
      <x:c r="L36" s="245" t="str">
        <x:f>IF(K36="","",J36*K36)</x:f>
      </x:c>
    </x:row>
    <x:row r="39" ht="24" customHeight="1">
      <x:c r="A39" s="38" t="str">
        <x:v>AUDIT SCORE</x:v>
      </x:c>
      <x:c r="B39" s="38" t="str">
        <x:v>AUDIT SCORE</x:v>
      </x:c>
      <x:c r="C39" s="38" t="str">
        <x:v>AUDIT SCORE</x:v>
      </x:c>
      <x:c r="D39" s="38" t="str">
        <x:v>AUDIT SCORE</x:v>
      </x:c>
      <x:c r="E39" s="38" t="str">
        <x:v>AUDIT SCORE</x:v>
      </x:c>
      <x:c r="F39" s="38" t="str">
        <x:v>AUDIT SCORE</x:v>
      </x:c>
      <x:c r="G39" s="38" t="str">
        <x:v>AUDIT SCORE</x:v>
      </x:c>
      <x:c r="H39" s="38" t="str">
        <x:v>AUDIT SCORE</x:v>
      </x:c>
      <x:c r="I39" s="38" t="str">
        <x:v>AUDIT SCORE</x:v>
      </x:c>
      <x:c r="J39" s="38" t="str">
        <x:v>AUDIT SCORE</x:v>
      </x:c>
      <x:c r="K39" s="38" t="str">
        <x:v>AUDIT SCORE</x:v>
      </x:c>
      <x:c r="L39" s="38" t="str">
        <x:v>AUDIT SCORE</x:v>
      </x:c>
    </x:row>
    <x:row r="41" ht="26" customHeight="1">
      <x:c r="A41" s="435" t="str">
        <x:v>Weighted completion</x:v>
      </x:c>
      <x:c r="B41" s="435" t="str">
        <x:v>Weighted completion</x:v>
      </x:c>
      <x:c r="C41" s="435" t="str">
        <x:v>Weighted completion</x:v>
      </x:c>
      <x:c r="D41" s="435" t="str">
        <x:v>Weighted completion</x:v>
      </x:c>
      <x:c r="E41" s="463" t="n">
        <x:f>IF(SUMIF(F7:F36,"&lt;&gt;N/A",J7:J36)=0,0,SUM(L7:L36)/SUMIF(F7:F36,"&lt;&gt;N/A",J7:J36))</x:f>
        <x:v>0</x:v>
      </x:c>
      <x:c r="F41" s="464"/>
      <x:c r="G41" s="464"/>
      <x:c r="H41" s="465"/>
      <x:c r="I41" s="490" t="str">
        <x:v>Done = 100% · In progress = 50% · Not started = 0% · N/A leaves the denominator.</x:v>
      </x:c>
      <x:c r="J41" s="491" t="str">
        <x:v>Done = 100% · In progress = 50% · Not started = 0% · N/A leaves the denominator.</x:v>
      </x:c>
      <x:c r="K41" s="491" t="str">
        <x:v>Done = 100% · In progress = 50% · Not started = 0% · N/A leaves the denominator.</x:v>
      </x:c>
      <x:c r="L41" s="492" t="str">
        <x:v>Done = 100% · In progress = 50% · Not started = 0% · N/A leaves the denominator.</x:v>
      </x:c>
    </x:row>
    <x:row r="42" ht="26" customHeight="1">
      <x:c r="A42" s="435" t="str">
        <x:v>Weighted completion</x:v>
      </x:c>
      <x:c r="B42" s="435" t="str">
        <x:v>Weighted completion</x:v>
      </x:c>
      <x:c r="C42" s="435" t="str">
        <x:v>Weighted completion</x:v>
      </x:c>
      <x:c r="D42" s="435" t="str">
        <x:v>Weighted completion</x:v>
      </x:c>
      <x:c r="E42" s="466"/>
      <x:c r="F42" s="467"/>
      <x:c r="G42" s="467"/>
      <x:c r="H42" s="468"/>
      <x:c r="I42" s="493" t="str">
        <x:v>Done = 100% · In progress = 50% · Not started = 0% · N/A leaves the denominator.</x:v>
      </x:c>
      <x:c r="J42" s="494" t="str">
        <x:v>Done = 100% · In progress = 50% · Not started = 0% · N/A leaves the denominator.</x:v>
      </x:c>
      <x:c r="K42" s="494" t="str">
        <x:v>Done = 100% · In progress = 50% · Not started = 0% · N/A leaves the denominator.</x:v>
      </x:c>
      <x:c r="L42" s="495" t="str">
        <x:v>Done = 100% · In progress = 50% · Not started = 0% · N/A leaves the denominator.</x:v>
      </x:c>
    </x:row>
    <x:row r="43" ht="26" customHeight="1">
      <x:c r="A43" s="435" t="str">
        <x:v>Weighted completion</x:v>
      </x:c>
      <x:c r="B43" s="435" t="str">
        <x:v>Weighted completion</x:v>
      </x:c>
      <x:c r="C43" s="435" t="str">
        <x:v>Weighted completion</x:v>
      </x:c>
      <x:c r="D43" s="435" t="str">
        <x:v>Weighted completion</x:v>
      </x:c>
      <x:c r="E43" s="469"/>
      <x:c r="F43" s="470"/>
      <x:c r="G43" s="470"/>
      <x:c r="H43" s="471"/>
      <x:c r="I43" s="496" t="str">
        <x:v>Done = 100% · In progress = 50% · Not started = 0% · N/A leaves the denominator.</x:v>
      </x:c>
      <x:c r="J43" s="497" t="str">
        <x:v>Done = 100% · In progress = 50% · Not started = 0% · N/A leaves the denominator.</x:v>
      </x:c>
      <x:c r="K43" s="497" t="str">
        <x:v>Done = 100% · In progress = 50% · Not started = 0% · N/A leaves the denominator.</x:v>
      </x:c>
      <x:c r="L43" s="498" t="str">
        <x:v>Done = 100% · In progress = 50% · Not started = 0% · N/A leaves the denominator.</x:v>
      </x:c>
    </x:row>
  </x:sheetData>
  <x:mergeCells>
    <x:mergeCell ref="A1:L2"/>
    <x:mergeCell ref="A3:L4"/>
    <x:mergeCell ref="A39:L39"/>
    <x:mergeCell ref="A41:D43"/>
    <x:mergeCell ref="E41:H43"/>
    <x:mergeCell ref="I41:L43"/>
  </x:mergeCells>
  <x:conditionalFormatting sqref="F7:F36">
    <x:cfRule type="containsText" dxfId="8" priority="1" operator="containsText" text="Done"/>
    <x:cfRule type="containsText" dxfId="9" priority="2" operator="containsText" text="In progress"/>
    <x:cfRule type="containsText" dxfId="10" priority="3" operator="containsText" text="Not started"/>
  </x:conditionalFormatting>
  <x:conditionalFormatting sqref="C7:C36">
    <x:cfRule type="containsText" dxfId="11" priority="4" operator="containsText" text="High"/>
    <x:cfRule type="containsText" dxfId="12" priority="5" operator="containsText" text="Medium"/>
  </x:conditionalFormatting>
  <x:dataValidations count="2">
    <x:dataValidation type="list" sqref="F7:F36">
      <x:formula1>"Not started,In progress,Done,N/A"</x:formula1>
    </x:dataValidation>
    <x:dataValidation type="list" sqref="C7:C36">
      <x:formula1>"High,Medium,Low"</x:formula1>
    </x:dataValidation>
  </x:dataValidations>
  <x:pageMargins left="0.7" right="0.7" top="0.75" bottom="0.75" header="0.3" footer="0.3"/>
  <x:legacyDrawing xmlns:r="http://schemas.openxmlformats.org/officeDocument/2006/relationships" r:id="R22ec7a8ddfa54911"/>
</x:worksheet>
</file>

<file path=xl/worksheets/sheet7.xml><?xml version="1.0" encoding="utf-8"?>
<x:worksheet xmlns:x="http://schemas.openxmlformats.org/spreadsheetml/2006/main">
  <x:sheetViews>
    <x:sheetView showGridLines="0" workbookViewId="0"/>
  </x:sheetViews>
  <x:sheetFormatPr defaultRowHeight="15"/>
  <x:cols>
    <x:col min="1" max="1" width="28" hidden="0" customWidth="1"/>
    <x:col min="2" max="2" width="24" hidden="0" customWidth="1"/>
    <x:col min="3" max="3" width="13" hidden="0" customWidth="1"/>
    <x:col min="4" max="4" width="50" hidden="0" customWidth="1"/>
    <x:col min="5" max="5" width="58" hidden="0" customWidth="1"/>
    <x:col min="6" max="6" width="44" hidden="0" customWidth="1"/>
  </x:cols>
  <x:sheetData>
    <x:row r="1" ht="30" customHeight="1">
      <x:c r="A1" s="21" t="str">
        <x:v>SOURCES &amp; DEFINITIONS</x:v>
      </x:c>
      <x:c r="B1" s="22" t="str">
        <x:v>SOURCES &amp; DEFINITIONS</x:v>
      </x:c>
      <x:c r="C1" s="22" t="str">
        <x:v>SOURCES &amp; DEFINITIONS</x:v>
      </x:c>
      <x:c r="D1" s="22" t="str">
        <x:v>SOURCES &amp; DEFINITIONS</x:v>
      </x:c>
      <x:c r="E1" s="22" t="str">
        <x:v>SOURCES &amp; DEFINITIONS</x:v>
      </x:c>
      <x:c r="F1" s="23" t="str">
        <x:v>SOURCES &amp; DEFINITIONS</x:v>
      </x:c>
    </x:row>
    <x:row r="2" ht="30" customHeight="1">
      <x:c r="A2" s="24" t="str">
        <x:v>SOURCES &amp; DEFINITIONS</x:v>
      </x:c>
      <x:c r="B2" s="25" t="str">
        <x:v>SOURCES &amp; DEFINITIONS</x:v>
      </x:c>
      <x:c r="C2" s="25" t="str">
        <x:v>SOURCES &amp; DEFINITIONS</x:v>
      </x:c>
      <x:c r="D2" s="25" t="str">
        <x:v>SOURCES &amp; DEFINITIONS</x:v>
      </x:c>
      <x:c r="E2" s="25" t="str">
        <x:v>SOURCES &amp; DEFINITIONS</x:v>
      </x:c>
      <x:c r="F2" s="26" t="str">
        <x:v>SOURCES &amp; DEFINITIONS</x:v>
      </x:c>
    </x:row>
    <x:row r="3" ht="22" customHeight="1">
      <x:c r="A3" s="32" t="str">
        <x:v>Metric rules, denominator decisions, current platform guidance, and source links used to build the workbook. URLs are plain text so the research remains auditable outside Excel.</x:v>
      </x:c>
      <x:c r="B3" s="32" t="str">
        <x:v>Metric rules, denominator decisions, current platform guidance, and source links used to build the workbook. URLs are plain text so the research remains auditable outside Excel.</x:v>
      </x:c>
      <x:c r="C3" s="32" t="str">
        <x:v>Metric rules, denominator decisions, current platform guidance, and source links used to build the workbook. URLs are plain text so the research remains auditable outside Excel.</x:v>
      </x:c>
      <x:c r="D3" s="32" t="str">
        <x:v>Metric rules, denominator decisions, current platform guidance, and source links used to build the workbook. URLs are plain text so the research remains auditable outside Excel.</x:v>
      </x:c>
      <x:c r="E3" s="32" t="str">
        <x:v>Metric rules, denominator decisions, current platform guidance, and source links used to build the workbook. URLs are plain text so the research remains auditable outside Excel.</x:v>
      </x:c>
      <x:c r="F3" s="32" t="str">
        <x:v>Metric rules, denominator decisions, current platform guidance, and source links used to build the workbook. URLs are plain text so the research remains auditable outside Excel.</x:v>
      </x:c>
    </x:row>
    <x:row r="4" ht="22" customHeight="1">
      <x:c r="A4" s="33" t="str">
        <x:v>Metric rules, denominator decisions, current platform guidance, and source links used to build the workbook. URLs are plain text so the research remains auditable outside Excel.</x:v>
      </x:c>
      <x:c r="B4" s="33" t="str">
        <x:v>Metric rules, denominator decisions, current platform guidance, and source links used to build the workbook. URLs are plain text so the research remains auditable outside Excel.</x:v>
      </x:c>
      <x:c r="C4" s="33" t="str">
        <x:v>Metric rules, denominator decisions, current platform guidance, and source links used to build the workbook. URLs are plain text so the research remains auditable outside Excel.</x:v>
      </x:c>
      <x:c r="D4" s="33" t="str">
        <x:v>Metric rules, denominator decisions, current platform guidance, and source links used to build the workbook. URLs are plain text so the research remains auditable outside Excel.</x:v>
      </x:c>
      <x:c r="E4" s="33" t="str">
        <x:v>Metric rules, denominator decisions, current platform guidance, and source links used to build the workbook. URLs are plain text so the research remains auditable outside Excel.</x:v>
      </x:c>
      <x:c r="F4" s="33" t="str">
        <x:v>Metric rules, denominator decisions, current platform guidance, and source links used to build the workbook. URLs are plain text so the research remains auditable outside Excel.</x:v>
      </x:c>
    </x:row>
    <x:row r="6" ht="24" customHeight="1">
      <x:c r="A6" s="38" t="str">
        <x:v>METRIC DEFINITIONS</x:v>
      </x:c>
      <x:c r="B6" s="38" t="str">
        <x:v>METRIC DEFINITIONS</x:v>
      </x:c>
      <x:c r="C6" s="38" t="str">
        <x:v>METRIC DEFINITIONS</x:v>
      </x:c>
      <x:c r="D6" s="38" t="str">
        <x:v>METRIC DEFINITIONS</x:v>
      </x:c>
      <x:c r="E6" s="38" t="str">
        <x:v>METRIC DEFINITIONS</x:v>
      </x:c>
      <x:c r="F6" s="38" t="str">
        <x:v>METRIC DEFINITIONS</x:v>
      </x:c>
    </x:row>
    <x:row r="8" ht="38" customHeight="1">
      <x:c r="A8" s="50" t="str">
        <x:v>METRIC</x:v>
      </x:c>
      <x:c r="B8" s="51" t="str">
        <x:v>DEFINITION</x:v>
      </x:c>
      <x:c r="C8" s="51" t="str">
        <x:v>WORKBOOK FORMULA</x:v>
      </x:c>
      <x:c r="D8" s="51" t="str">
        <x:v>DENOMINATOR RULE</x:v>
      </x:c>
      <x:c r="E8" s="51" t="str">
        <x:v>INTERPRETATION</x:v>
      </x:c>
      <x:c r="F8" s="52" t="str">
        <x:v>CAVEAT</x:v>
      </x:c>
    </x:row>
    <x:row r="9" ht="56" customHeight="1">
      <x:c r="A9" s="403" t="str">
        <x:v>Completed runs</x:v>
      </x:c>
      <x:c r="B9" s="60" t="str">
        <x:v>Run Log rows with Status = Completed.</x:v>
      </x:c>
      <x:c r="C9" s="79" t="str">
        <x:v>COUNTIF(Status,"Completed")</x:v>
      </x:c>
      <x:c r="D9" s="60" t="str">
        <x:v>Skipped and in-progress rows are excluded.</x:v>
      </x:c>
      <x:c r="E9" s="60" t="str">
        <x:v>The evidence base behind every rate.</x:v>
      </x:c>
      <x:c r="F9" s="60" t="str">
        <x:v>A larger count is not automatically a better benchmark if the prompt pool drifts.</x:v>
      </x:c>
    </x:row>
    <x:row r="10" ht="56" customHeight="1">
      <x:c r="A10" s="403" t="str">
        <x:v>Share of Mentions</x:v>
      </x:c>
      <x:c r="B10" s="60" t="str">
        <x:v>Share of completed runs whose answer names the business.</x:v>
      </x:c>
      <x:c r="C10" s="79" t="str">
        <x:v>Brand Yes ÷ Completed</x:v>
      </x:c>
      <x:c r="D10" s="60" t="str">
        <x:v>All completed runs.</x:v>
      </x:c>
      <x:c r="E10" s="60" t="str">
        <x:v>Measures brand presence for the tracked prompt set.</x:v>
      </x:c>
      <x:c r="F10" s="60" t="str">
        <x:v>A mention can be negative, caveated, or inaccurate.</x:v>
      </x:c>
    </x:row>
    <x:row r="11" ht="56" customHeight="1">
      <x:c r="A11" s="403" t="str">
        <x:v>Direct Citation Rate</x:v>
      </x:c>
      <x:c r="B11" s="60" t="str">
        <x:v>Share of completed runs that link directly to the business website.</x:v>
      </x:c>
      <x:c r="C11" s="79" t="str">
        <x:v>Direct citation Yes ÷ Completed</x:v>
      </x:c>
      <x:c r="D11" s="60" t="str">
        <x:v>All completed runs.</x:v>
      </x:c>
      <x:c r="E11" s="60" t="str">
        <x:v>Measures owned-source visibility.</x:v>
      </x:c>
      <x:c r="F11" s="60" t="str">
        <x:v>Providers format and expose citations differently.</x:v>
      </x:c>
    </x:row>
    <x:row r="12" ht="56" customHeight="1">
      <x:c r="A12" s="403" t="str">
        <x:v>Local Fact Accuracy</x:v>
      </x:c>
      <x:c r="B12" s="60" t="str">
        <x:v>Accuracy points across mentions where local facts were checked.</x:v>
      </x:c>
      <x:c r="C12" s="79" t="str">
        <x:v>(Yes×1 + Partly×0.5 + No×0) ÷ Checked</x:v>
      </x:c>
      <x:c r="D12" s="60" t="str">
        <x:v>Only rows with Local Facts Checked = Yes.</x:v>
      </x:c>
      <x:c r="E12" s="60" t="str">
        <x:v>Measures correctness of hours, location, services, and contact details.</x:v>
      </x:c>
      <x:c r="F12" s="60" t="str">
        <x:v>Human review is required.</x:v>
      </x:c>
    </x:row>
    <x:row r="13" ht="56" customHeight="1">
      <x:c r="A13" s="404" t="str">
        <x:v>Competitor Mention Rate</x:v>
      </x:c>
      <x:c r="B13" s="61" t="str">
        <x:v>Share of completed runs that name at least one tracked competitor.</x:v>
      </x:c>
      <x:c r="C13" s="80" t="str">
        <x:v>Competitor Yes ÷ Completed</x:v>
      </x:c>
      <x:c r="D13" s="61" t="str">
        <x:v>All completed runs.</x:v>
      </x:c>
      <x:c r="E13" s="61" t="str">
        <x:v>Measures answer-set competition.</x:v>
      </x:c>
      <x:c r="F13" s="61" t="str">
        <x:v>Does not measure mention order or recommendation strength.</x:v>
      </x:c>
    </x:row>
    <x:row r="16" ht="24" customHeight="1">
      <x:c r="A16" s="38" t="str">
        <x:v>CURRENT GUIDANCE &amp; RESEARCH</x:v>
      </x:c>
      <x:c r="B16" s="38" t="str">
        <x:v>CURRENT GUIDANCE &amp; RESEARCH</x:v>
      </x:c>
      <x:c r="C16" s="38" t="str">
        <x:v>CURRENT GUIDANCE &amp; RESEARCH</x:v>
      </x:c>
      <x:c r="D16" s="38" t="str">
        <x:v>CURRENT GUIDANCE &amp; RESEARCH</x:v>
      </x:c>
      <x:c r="E16" s="38" t="str">
        <x:v>CURRENT GUIDANCE &amp; RESEARCH</x:v>
      </x:c>
      <x:c r="F16" s="38" t="str">
        <x:v>CURRENT GUIDANCE &amp; RESEARCH</x:v>
      </x:c>
    </x:row>
    <x:row r="18" ht="38" customHeight="1">
      <x:c r="A18" s="50" t="str">
        <x:v>SOURCE</x:v>
      </x:c>
      <x:c r="B18" s="51" t="str">
        <x:v>PUBLISHER</x:v>
      </x:c>
      <x:c r="C18" s="51" t="str">
        <x:v>CHECKED</x:v>
      </x:c>
      <x:c r="D18" s="51" t="str">
        <x:v>HOW THIS WORKBOOK USES IT</x:v>
      </x:c>
      <x:c r="E18" s="51" t="str">
        <x:v>URL</x:v>
      </x:c>
      <x:c r="F18" s="52" t="str">
        <x:v>NOTE</x:v>
      </x:c>
    </x:row>
    <x:row r="19" ht="66" customHeight="1">
      <x:c r="A19" s="73" t="str">
        <x:v>AI features and your website</x:v>
      </x:c>
      <x:c r="B19" s="60" t="str">
        <x:v>Google Search Central</x:v>
      </x:c>
      <x:c r="C19" s="499" t="n">
        <x:v>46266</x:v>
      </x:c>
      <x:c r="D19" s="60" t="str">
        <x:v>Access, indexability, textual content, internal links, structured-data consistency, and current Business Profile information.</x:v>
      </x:c>
      <x:c r="E19" s="501" t="str">
        <x:v>https://developers.google.com/search/docs/appearance/ai-features</x:v>
      </x:c>
      <x:c r="F19" s="60" t="str">
        <x:v>Google states there are no special technical requirements beyond normal Search eligibility.</x:v>
      </x:c>
    </x:row>
    <x:row r="20" ht="66" customHeight="1">
      <x:c r="A20" s="73" t="str">
        <x:v>Search generative AI performance reports</x:v>
      </x:c>
      <x:c r="B20" s="60" t="str">
        <x:v>Google Search Central</x:v>
      </x:c>
      <x:c r="C20" s="499" t="n">
        <x:v>46266</x:v>
      </x:c>
      <x:c r="D20" s="60" t="str">
        <x:v>Optional Search Console evidence for impressions, pages, countries, devices, and dates.</x:v>
      </x:c>
      <x:c r="E20" s="501" t="str">
        <x:v>https://developers.google.com/search/blog/2026/06/gen-ai-performance-reports</x:v>
      </x:c>
      <x:c r="F20" s="60" t="str">
        <x:v>The page notes worldwide rollout as of 2026-08-31.</x:v>
      </x:c>
    </x:row>
    <x:row r="21" ht="66" customHeight="1">
      <x:c r="A21" s="73" t="str">
        <x:v>LocalBusiness structured data</x:v>
      </x:c>
      <x:c r="B21" s="60" t="str">
        <x:v>Google Search Central</x:v>
      </x:c>
      <x:c r="C21" s="499" t="n">
        <x:v>46266</x:v>
      </x:c>
      <x:c r="D21" s="60" t="str">
        <x:v>Local entity and schema checklist items.</x:v>
      </x:c>
      <x:c r="E21" s="501" t="str">
        <x:v>https://developers.google.com/search/docs/appearance/structured-data/local-business</x:v>
      </x:c>
      <x:c r="F21" s="60" t="str">
        <x:v>Structured data must match visible content; appearance is not guaranteed.</x:v>
      </x:c>
    </x:row>
    <x:row r="22" ht="66" customHeight="1">
      <x:c r="A22" s="73" t="str">
        <x:v>Tips to improve local ranking</x:v>
      </x:c>
      <x:c r="B22" s="60" t="str">
        <x:v>Google Business Profile Help</x:v>
      </x:c>
      <x:c r="C22" s="499" t="n">
        <x:v>46266</x:v>
      </x:c>
      <x:c r="D22" s="60" t="str">
        <x:v>Profile completeness, hours, categories, reviews, photos, relevance, distance, and prominence.</x:v>
      </x:c>
      <x:c r="E22" s="501" t="str">
        <x:v>https://support.google.com/business/answer/7091?hl=en</x:v>
      </x:c>
      <x:c r="F22" s="60" t="str">
        <x:v>Google says there is no way to request or pay for better local ranking.</x:v>
      </x:c>
    </x:row>
    <x:row r="23" ht="66" customHeight="1">
      <x:c r="A23" s="73" t="str">
        <x:v>Overview of OpenAI crawlers</x:v>
      </x:c>
      <x:c r="B23" s="60" t="str">
        <x:v>OpenAI</x:v>
      </x:c>
      <x:c r="C23" s="499" t="n">
        <x:v>46266</x:v>
      </x:c>
      <x:c r="D23" s="60" t="str">
        <x:v>Separates OAI-SearchBot search inclusion controls from GPTBot training controls.</x:v>
      </x:c>
      <x:c r="E23" s="501" t="str">
        <x:v>https://developers.openai.com/api/docs/bots</x:v>
      </x:c>
      <x:c r="F23" s="60" t="str">
        <x:v>Crawler settings are independent; verify current user agents and IP ranges.</x:v>
      </x:c>
    </x:row>
    <x:row r="24" ht="66" customHeight="1">
      <x:c r="A24" s="73" t="str">
        <x:v>Perplexity Crawlers</x:v>
      </x:c>
      <x:c r="B24" s="60" t="str">
        <x:v>Perplexity</x:v>
      </x:c>
      <x:c r="C24" s="499" t="n">
        <x:v>46266</x:v>
      </x:c>
      <x:c r="D24" s="60" t="str">
        <x:v>PerplexityBot access and WAF/IP verification checklist items.</x:v>
      </x:c>
      <x:c r="E24" s="501" t="str">
        <x:v>https://docs.perplexity.ai/docs/resources/perplexity-crawlers</x:v>
      </x:c>
      <x:c r="F24" s="60" t="str">
        <x:v>Perplexity recommends current official IP ranges for firewall rules.</x:v>
      </x:c>
    </x:row>
    <x:row r="25" ht="66" customHeight="1">
      <x:c r="A25" s="73" t="str">
        <x:v>Google users and AI summaries</x:v>
      </x:c>
      <x:c r="B25" s="60" t="str">
        <x:v>Pew Research Center</x:v>
      </x:c>
      <x:c r="C25" s="499" t="n">
        <x:v>46266</x:v>
      </x:c>
      <x:c r="D25" s="60" t="str">
        <x:v>Explains why answer visibility and citations should be measured separately from clicks.</x:v>
      </x:c>
      <x:c r="E25" s="501" t="str">
        <x:v>https://www.pewresearch.org/short-reads/2025/07/22/google-users-are-less-likely-to-click-on-links-when-an-ai-summary-appears-in-the-results/</x:v>
      </x:c>
      <x:c r="F25" s="60" t="str">
        <x:v>March 2025 study of 68,879 Google searches; 8% result-click rate with summaries and 1% summary-source click rate.</x:v>
      </x:c>
    </x:row>
    <x:row r="26" ht="66" customHeight="1">
      <x:c r="A26" s="73" t="str">
        <x:v>AI Visibility Benchmark Template</x:v>
      </x:c>
      <x:c r="B26" s="60" t="str">
        <x:v>AEO Table</x:v>
      </x:c>
      <x:c r="C26" s="499" t="n">
        <x:v>46266</x:v>
      </x:c>
      <x:c r="D26" s="60" t="str">
        <x:v>Market scan for benchmark scope, stable query groups, evidence, and competitor comparisons.</x:v>
      </x:c>
      <x:c r="E26" s="501" t="str">
        <x:v>https://www.aeotable.com/en/blog/ai-visibility-benchmark-template</x:v>
      </x:c>
      <x:c r="F26" s="60" t="str">
        <x:v>Third-party methodology; used directionally.</x:v>
      </x:c>
    </x:row>
    <x:row r="27" ht="66" customHeight="1">
      <x:c r="A27" s="73" t="str">
        <x:v>AI Search Visibility Tracker Template</x:v>
      </x:c>
      <x:c r="B27" s="60" t="str">
        <x:v>Search Indicators</x:v>
      </x:c>
      <x:c r="C27" s="499" t="n">
        <x:v>46266</x:v>
      </x:c>
      <x:c r="D27" s="60" t="str">
        <x:v>Market scan for manual logging, provider comparison, and dashboard expectations.</x:v>
      </x:c>
      <x:c r="E27" s="501" t="str">
        <x:v>https://searchindicators.com/templates/ai-search-visibility-tracker-template</x:v>
      </x:c>
      <x:c r="F27" s="60" t="str">
        <x:v>Third-party product page; used directionally.</x:v>
      </x:c>
    </x:row>
    <x:row r="28" ht="66" customHeight="1">
      <x:c r="A28" s="74" t="str">
        <x:v>LocalBusiness schema vocabulary</x:v>
      </x:c>
      <x:c r="B28" s="61" t="str">
        <x:v>Schema.org</x:v>
      </x:c>
      <x:c r="C28" s="500" t="n">
        <x:v>46266</x:v>
      </x:c>
      <x:c r="D28" s="61" t="str">
        <x:v>Entity-type reference for local business markup.</x:v>
      </x:c>
      <x:c r="E28" s="502" t="str">
        <x:v>https://schema.org/LocalBusiness</x:v>
      </x:c>
      <x:c r="F28" s="61" t="str">
        <x:v>Use the most specific truthful subtype supported by the business.</x:v>
      </x:c>
    </x:row>
    <x:row r="31" ht="26" customHeight="1">
      <x:c r="A31" s="105" t="str">
        <x:v>Research posture: publish, measure, and iterate. AI answers vary by provider and context. This workbook improves measurement discipline; it does not promise placement, recommendation, or citation.</x:v>
      </x:c>
      <x:c r="B31" s="106" t="str">
        <x:v>Research posture: publish, measure, and iterate. AI answers vary by provider and context. This workbook improves measurement discipline; it does not promise placement, recommendation, or citation.</x:v>
      </x:c>
      <x:c r="C31" s="106" t="str">
        <x:v>Research posture: publish, measure, and iterate. AI answers vary by provider and context. This workbook improves measurement discipline; it does not promise placement, recommendation, or citation.</x:v>
      </x:c>
      <x:c r="D31" s="106" t="str">
        <x:v>Research posture: publish, measure, and iterate. AI answers vary by provider and context. This workbook improves measurement discipline; it does not promise placement, recommendation, or citation.</x:v>
      </x:c>
      <x:c r="E31" s="106" t="str">
        <x:v>Research posture: publish, measure, and iterate. AI answers vary by provider and context. This workbook improves measurement discipline; it does not promise placement, recommendation, or citation.</x:v>
      </x:c>
      <x:c r="F31" s="107" t="str">
        <x:v>Research posture: publish, measure, and iterate. AI answers vary by provider and context. This workbook improves measurement discipline; it does not promise placement, recommendation, or citation.</x:v>
      </x:c>
    </x:row>
    <x:row r="32" ht="26" customHeight="1">
      <x:c r="A32" s="108" t="str">
        <x:v>Research posture: publish, measure, and iterate. AI answers vary by provider and context. This workbook improves measurement discipline; it does not promise placement, recommendation, or citation.</x:v>
      </x:c>
      <x:c r="B32" s="109" t="str">
        <x:v>Research posture: publish, measure, and iterate. AI answers vary by provider and context. This workbook improves measurement discipline; it does not promise placement, recommendation, or citation.</x:v>
      </x:c>
      <x:c r="C32" s="109" t="str">
        <x:v>Research posture: publish, measure, and iterate. AI answers vary by provider and context. This workbook improves measurement discipline; it does not promise placement, recommendation, or citation.</x:v>
      </x:c>
      <x:c r="D32" s="109" t="str">
        <x:v>Research posture: publish, measure, and iterate. AI answers vary by provider and context. This workbook improves measurement discipline; it does not promise placement, recommendation, or citation.</x:v>
      </x:c>
      <x:c r="E32" s="109" t="str">
        <x:v>Research posture: publish, measure, and iterate. AI answers vary by provider and context. This workbook improves measurement discipline; it does not promise placement, recommendation, or citation.</x:v>
      </x:c>
      <x:c r="F32" s="110" t="str">
        <x:v>Research posture: publish, measure, and iterate. AI answers vary by provider and context. This workbook improves measurement discipline; it does not promise placement, recommendation, or citation.</x:v>
      </x:c>
    </x:row>
    <x:row r="33" ht="26" customHeight="1">
      <x:c r="A33" s="111" t="str">
        <x:v>Research posture: publish, measure, and iterate. AI answers vary by provider and context. This workbook improves measurement discipline; it does not promise placement, recommendation, or citation.</x:v>
      </x:c>
      <x:c r="B33" s="112" t="str">
        <x:v>Research posture: publish, measure, and iterate. AI answers vary by provider and context. This workbook improves measurement discipline; it does not promise placement, recommendation, or citation.</x:v>
      </x:c>
      <x:c r="C33" s="112" t="str">
        <x:v>Research posture: publish, measure, and iterate. AI answers vary by provider and context. This workbook improves measurement discipline; it does not promise placement, recommendation, or citation.</x:v>
      </x:c>
      <x:c r="D33" s="112" t="str">
        <x:v>Research posture: publish, measure, and iterate. AI answers vary by provider and context. This workbook improves measurement discipline; it does not promise placement, recommendation, or citation.</x:v>
      </x:c>
      <x:c r="E33" s="112" t="str">
        <x:v>Research posture: publish, measure, and iterate. AI answers vary by provider and context. This workbook improves measurement discipline; it does not promise placement, recommendation, or citation.</x:v>
      </x:c>
      <x:c r="F33" s="113" t="str">
        <x:v>Research posture: publish, measure, and iterate. AI answers vary by provider and context. This workbook improves measurement discipline; it does not promise placement, recommendation, or citation.</x:v>
      </x:c>
    </x:row>
  </x:sheetData>
  <x:mergeCells>
    <x:mergeCell ref="A1:F2"/>
    <x:mergeCell ref="A3:F4"/>
    <x:mergeCell ref="A6:F6"/>
    <x:mergeCell ref="A16:F16"/>
    <x:mergeCell ref="A31:F33"/>
  </x:mergeCells>
  <x:pageMargins left="0.7" right="0.7" top="0.75" bottom="0.75" header="0.3" footer="0.3"/>
</x:worksheet>
</file>